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90" windowWidth="10905" windowHeight="9120" activeTab="0"/>
  </bookViews>
  <sheets>
    <sheet name="Лист1  (2)" sheetId="1" r:id="rId1"/>
  </sheets>
  <definedNames>
    <definedName name="_xlnm.Print_Titles" localSheetId="0">'Лист1  (2)'!$13:$13</definedName>
    <definedName name="_xlnm.Print_Area" localSheetId="0">'Лист1  (2)'!$A$1:$P$179</definedName>
  </definedNames>
  <calcPr fullCalcOnLoad="1"/>
</workbook>
</file>

<file path=xl/sharedStrings.xml><?xml version="1.0" encoding="utf-8"?>
<sst xmlns="http://schemas.openxmlformats.org/spreadsheetml/2006/main" count="321" uniqueCount="284">
  <si>
    <t>№ п/п</t>
  </si>
  <si>
    <t>кв. м</t>
  </si>
  <si>
    <t>руб.</t>
  </si>
  <si>
    <t>Приобретение жилых
помещений у застройщиков</t>
  </si>
  <si>
    <t>площадь</t>
  </si>
  <si>
    <t>стоимость</t>
  </si>
  <si>
    <t>Адрес многоквартирного дома</t>
  </si>
  <si>
    <t>1.</t>
  </si>
  <si>
    <t>2.</t>
  </si>
  <si>
    <t>3.</t>
  </si>
  <si>
    <t>4.</t>
  </si>
  <si>
    <t>5.</t>
  </si>
  <si>
    <t>8.</t>
  </si>
  <si>
    <t>9.</t>
  </si>
  <si>
    <t>10.</t>
  </si>
  <si>
    <t>11.</t>
  </si>
  <si>
    <t>12.</t>
  </si>
  <si>
    <t>13.</t>
  </si>
  <si>
    <t>14.</t>
  </si>
  <si>
    <t>р.п. Вешкайма,                                                      ул. Энергетиков, д. 8</t>
  </si>
  <si>
    <t>р.п. Вешкайма,                                                      ул. Спортивная, д. 13</t>
  </si>
  <si>
    <t>20.</t>
  </si>
  <si>
    <t>15.</t>
  </si>
  <si>
    <t>21.</t>
  </si>
  <si>
    <t>22.</t>
  </si>
  <si>
    <t>23.</t>
  </si>
  <si>
    <t>г. Димитровград,                                                ул. 50 лет Октября, д. 191</t>
  </si>
  <si>
    <t>24.</t>
  </si>
  <si>
    <t>г. Димитровград,                                                  ул. 981 км, д. 1</t>
  </si>
  <si>
    <t>25.</t>
  </si>
  <si>
    <t>г. Димитровград,                                                  ул. 981 км, д. 2</t>
  </si>
  <si>
    <t>26.</t>
  </si>
  <si>
    <t>г. Димитровград,                                                  ул. 981 км, д. 4</t>
  </si>
  <si>
    <t>27.</t>
  </si>
  <si>
    <t>г. Димитровград,                                                  ул. 989 км, д. 4</t>
  </si>
  <si>
    <t>30.</t>
  </si>
  <si>
    <t>р.п. Вешкайма,                                                      ул. Назарова, д. 45</t>
  </si>
  <si>
    <t>р.п. Вешкайма,                                                      ул. Назарова, д. 57</t>
  </si>
  <si>
    <t>16.</t>
  </si>
  <si>
    <t>17.</t>
  </si>
  <si>
    <t>18.</t>
  </si>
  <si>
    <t>19.</t>
  </si>
  <si>
    <t>п. Зелёная Роща, ул. Новый Квартал, д.11</t>
  </si>
  <si>
    <t>п. Зелёная Роща, ул. Новый Квартал, д.12</t>
  </si>
  <si>
    <t>28.</t>
  </si>
  <si>
    <t>29.</t>
  </si>
  <si>
    <t>31.</t>
  </si>
  <si>
    <t>г. Новоульяновск,                                                         ул. Волжская, д. 27</t>
  </si>
  <si>
    <t>32.</t>
  </si>
  <si>
    <t>г. Новоульяновск,                                                         ул. Волжская, д. 29</t>
  </si>
  <si>
    <t>33.</t>
  </si>
  <si>
    <t>г. Новоульяновск,                                                         ул. Волжская, д. 31</t>
  </si>
  <si>
    <t>34.</t>
  </si>
  <si>
    <t>35.</t>
  </si>
  <si>
    <t>36.</t>
  </si>
  <si>
    <t>г. Новоульяновск,                                                         ул. Комсомольская, д. 11</t>
  </si>
  <si>
    <t>г. Новоульяновск,                                                         ул. Ульяновская, д. 12</t>
  </si>
  <si>
    <t>40.</t>
  </si>
  <si>
    <t>41.</t>
  </si>
  <si>
    <t>42.</t>
  </si>
  <si>
    <t>43.</t>
  </si>
  <si>
    <t>45.</t>
  </si>
  <si>
    <t>46.</t>
  </si>
  <si>
    <t>47.</t>
  </si>
  <si>
    <t>56.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</si>
  <si>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</si>
  <si>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</si>
  <si>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</si>
  <si>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</si>
  <si>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</si>
  <si>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</si>
  <si>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</si>
  <si>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</si>
  <si>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</si>
  <si>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</si>
  <si>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</si>
  <si>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</si>
  <si>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</si>
  <si>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</si>
  <si>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</si>
  <si>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</si>
  <si>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</si>
  <si>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48.</t>
  </si>
  <si>
    <t>49.</t>
  </si>
  <si>
    <t>50.</t>
  </si>
  <si>
    <t>51.</t>
  </si>
  <si>
    <t>52.</t>
  </si>
  <si>
    <t>53.</t>
  </si>
  <si>
    <t>г. Ульяновск,                                                         ул. Герасимова, д. 29</t>
  </si>
  <si>
    <t>г. Ульяновск,                                                         ул. Герасимова, д. 31</t>
  </si>
  <si>
    <t>г. Ульяновск,                                                         ул. Герасимова, д. 33</t>
  </si>
  <si>
    <t>г. Ульяновск,                                                            ул. Ростовская, д. 59</t>
  </si>
  <si>
    <t>г. Ульяновск,                                                            ул. Стасова, д. 25</t>
  </si>
  <si>
    <t>г. Ульяновск,                                                         п. УКСМ, д. 3</t>
  </si>
  <si>
    <t>г. Ульяновск,                                                         п. УКСМ, д. 7</t>
  </si>
  <si>
    <t>г. Ульяновск,                                                         п. УКСМ, д. 8</t>
  </si>
  <si>
    <t>г. Ульяновск,                                                         ул. Хваткова, д. 2б</t>
  </si>
  <si>
    <t>г. Ульяновск,                                                         ул. Хваткова, д. 6</t>
  </si>
  <si>
    <t>г. Ульяновск,                                                       ул. Лихачёва, д. 15</t>
  </si>
  <si>
    <t>г. Ульяновск,                                                       ул. Локомотивная, д. 128</t>
  </si>
  <si>
    <t>г. Ульяновск,                                                        ул. Минина, д. 13</t>
  </si>
  <si>
    <t>г. Ульяновск,                                                        пер. Хрустальный, д. 4</t>
  </si>
  <si>
    <t>г. Ульяновск,                                                         ул. 12 Сентября, д. 105</t>
  </si>
  <si>
    <t>г. Ульяновск,                                                       ул. Красноармейская, д. 124</t>
  </si>
  <si>
    <t>54.</t>
  </si>
  <si>
    <t>57.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</si>
  <si>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</si>
  <si>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</si>
  <si>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</si>
  <si>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</si>
  <si>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</si>
  <si>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</si>
  <si>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</si>
  <si>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</si>
  <si>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</si>
  <si>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</si>
  <si>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</si>
  <si>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</si>
  <si>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</si>
  <si>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</si>
  <si>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</si>
  <si>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</si>
  <si>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</si>
  <si>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</si>
  <si>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</si>
  <si>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</si>
  <si>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</si>
  <si>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</si>
  <si>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</si>
  <si>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</si>
  <si>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</si>
  <si>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</si>
  <si>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</si>
  <si>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107.</t>
  </si>
  <si>
    <t>108.</t>
  </si>
  <si>
    <t>109.</t>
  </si>
  <si>
    <t>110.</t>
  </si>
  <si>
    <t>111.</t>
  </si>
  <si>
    <t>112.</t>
  </si>
  <si>
    <t>44.</t>
  </si>
  <si>
    <t>Итого по муниципальному образованию «Большеключищенское сельское поселение»</t>
  </si>
  <si>
    <t>г. Димитровград,                                                  ул. Бурцева, д. 8</t>
  </si>
  <si>
    <t>г. Димитровград,                                                  ул. Власть Труда, д. 27</t>
  </si>
  <si>
    <t>г. Димитровград,                                                  ул. Прониной, д. 17</t>
  </si>
  <si>
    <t>г. Димитровград,                                                  ул. Севастопольская, д. 8</t>
  </si>
  <si>
    <t>37.</t>
  </si>
  <si>
    <t>п. Карамзина,                                                        ул. Южная, д. 1</t>
  </si>
  <si>
    <t>г. Димитровград,                                                  ул. Красноармейская, д. 48</t>
  </si>
  <si>
    <t>г. Димитровград,                                                  ул. Куйбышева, д. 209</t>
  </si>
  <si>
    <t>г. Димитровград,                                                  ул. Куйбышева, д. 224</t>
  </si>
  <si>
    <t>г. Димитровград,                                                  ул. Куйбышева, д. 237</t>
  </si>
  <si>
    <t>г. Димитровград,                                                  ул. Пушкина, д. 86</t>
  </si>
  <si>
    <t>г. Димитровград,                                                  ул. Самарская, д. 70</t>
  </si>
  <si>
    <t>г. Димитровград,                                                  ул. Тухачевского, д. 178</t>
  </si>
  <si>
    <t>г. Димитровград,                                                  ул. Шмидта, д. 1</t>
  </si>
  <si>
    <t>г. Ульяновск,                                                         ул. Авиационная, д. 1</t>
  </si>
  <si>
    <t>г. Ульяновск,                                                         ул. Авиационная, д. 2</t>
  </si>
  <si>
    <t>г. Димитровград,                                                  ул. Ангарская, д. 1</t>
  </si>
  <si>
    <t>г. Димитровград,                                                  ул. Ангарская, д. 7</t>
  </si>
  <si>
    <t>г. Димитровград,                                                  ул. Байкальская, д. 2</t>
  </si>
  <si>
    <t>г. Димитровград,                                                  ул. Баумана, д. 16</t>
  </si>
  <si>
    <t>г. Димитровград,                                                  ул. Комсомольская, д. 96</t>
  </si>
  <si>
    <t>г. Димитровград,                                                  ул. Куйбышева, д. 196</t>
  </si>
  <si>
    <t>г. Димитровград,                                                  ул. Куйбышева, д. 207</t>
  </si>
  <si>
    <t>г. Димитровград,                                                  ул. Кулькова, д. 206</t>
  </si>
  <si>
    <t>г. Димитровград,                                                  ул. Севастопольская, д. 12</t>
  </si>
  <si>
    <t>г. Димитровград,                                                  ул. Хмельницкого, д. 106</t>
  </si>
  <si>
    <t>г. Димитровград,                                                  ул. Хмельницкого, д. 146а</t>
  </si>
  <si>
    <t>г. Ульяновск,                                                        пр-т Гая, д. 44</t>
  </si>
  <si>
    <t>р.п. Вешкайма,                                                      пер. Назарова 1-й, д.6</t>
  </si>
  <si>
    <t>Всего</t>
  </si>
  <si>
    <t>6.</t>
  </si>
  <si>
    <t>7.</t>
  </si>
  <si>
    <t>38.</t>
  </si>
  <si>
    <t>39.</t>
  </si>
  <si>
    <t>58.</t>
  </si>
  <si>
    <t>59.</t>
  </si>
  <si>
    <t>60.</t>
  </si>
  <si>
    <t>105.</t>
  </si>
  <si>
    <t>106.</t>
  </si>
  <si>
    <t>55.</t>
  </si>
  <si>
    <t>РЕЕСТР
аварийных многоквартирных домов по способам переселения</t>
  </si>
  <si>
    <t>Выкуп жилых помещений 
у собственников</t>
  </si>
  <si>
    <t>Итого по этапу 2014 года  с финансовой поддержкой Фонда</t>
  </si>
  <si>
    <t xml:space="preserve">стоимость </t>
  </si>
  <si>
    <t>Договор о развитии застроенных территорий</t>
  </si>
  <si>
    <t>Другие</t>
  </si>
  <si>
    <t>Итого по этапу 2014 года без финансовой поддержкой Фонда</t>
  </si>
  <si>
    <t>с.  Вешкайма,                                                      ул. Советская, д. 94</t>
  </si>
  <si>
    <t>г. Инза, 
ул. Черняховского, д. 2А</t>
  </si>
  <si>
    <t>г. Инза, 
ул. Черняховского, д. 2Б</t>
  </si>
  <si>
    <t>г. Инза, 
ул. Рабочая, д. 5</t>
  </si>
  <si>
    <t>с. Репьёвка, 
ул. Советская, д. 2</t>
  </si>
  <si>
    <t>с. Большие Ключищи, 
ул. Ленина, д. 4</t>
  </si>
  <si>
    <t>с. Большие Ключищи, 
ул. Ленина, д. 6</t>
  </si>
  <si>
    <t>п. Зелёная Роща, 
ул. Новый Квартал, д.10</t>
  </si>
  <si>
    <t>Итого по этапу 2014 года, 
в том числе:</t>
  </si>
  <si>
    <t>р.п. Новоспасское, 
пл. Семашко, д. 17</t>
  </si>
  <si>
    <t>р.п. Ишеевка, 
ул. Никонорова, д. 5</t>
  </si>
  <si>
    <t>г. Ульяновск, 
п. УКСМ, д. 2</t>
  </si>
  <si>
    <t>г. Инза, 
пер. Заводской, д. 9</t>
  </si>
  <si>
    <t>г. Инза, 
пер. Заводской, д. 11</t>
  </si>
  <si>
    <t>г. Инза, 
ул. Герцена, д. 2</t>
  </si>
  <si>
    <t>г. Инза, 
ул. Герцена, д. 4</t>
  </si>
  <si>
    <t>г. Инза, 
ул. Герцена, д. 5</t>
  </si>
  <si>
    <t>г. Инза, 
ул. Карла Либкнехта, д. 2</t>
  </si>
  <si>
    <t>г. Инза, 
ул. Карла Либкнехта, д. 4</t>
  </si>
  <si>
    <t>г. Инза, 
ул. Карла Либкнехта, д. 5</t>
  </si>
  <si>
    <t>г. Инза, 
ул. Яна Лациса, д. 15</t>
  </si>
  <si>
    <t>р.п. Новая Майна, 
ул. Маширина, д. 13</t>
  </si>
  <si>
    <t>р.п. Новая Майна, 
ул. Маширина, д. 15</t>
  </si>
  <si>
    <t>п. Новосёлки, 
ул. Октябрьская, д. 10</t>
  </si>
  <si>
    <t>с. Новочеремшанск, 
ул. Зеленая, д. 2</t>
  </si>
  <si>
    <t>с. Новочеремшанск, 
ул. Зеленая, д. 9</t>
  </si>
  <si>
    <t>р.п. Цемзавод, 
ул. Рабочая, д. 1</t>
  </si>
  <si>
    <t>р.п. Цемзавод, 
ул. Рабочая, д. 3</t>
  </si>
  <si>
    <t>р.п. Цемзавод, 
ул. Рабочая, д. 2</t>
  </si>
  <si>
    <t>р.п. Цемзавод, 
ул. Рабочая, д. 4</t>
  </si>
  <si>
    <t>р.п. Цемзавод, 
ул. Рабочая, д. 6</t>
  </si>
  <si>
    <t>Итого по муниципальному 
образованию «город Димитровград»</t>
  </si>
  <si>
    <t>Итого по муниципальному 
образованию «город Ульяновск»</t>
  </si>
  <si>
    <t>г. Барыш, 
ул. Гагарина, д. 11</t>
  </si>
  <si>
    <t>г. Барыш, 
пл. Гладышева, д. 8</t>
  </si>
  <si>
    <t>г. Барыш, 
ул. Ленина, д. 62</t>
  </si>
  <si>
    <t>г. Инза, 
ул. Победы, д. 60</t>
  </si>
  <si>
    <t>г. Инза, 
ул. Рабочая, д. 3</t>
  </si>
  <si>
    <t>р.п. Карсун, 
ул. Куйбышева, д. 19</t>
  </si>
  <si>
    <t>р.п. Карсун, 
ул. Куйбышева, д. 21</t>
  </si>
  <si>
    <t>р.п. Карсун, 
ул. Куйбышева, д. 23</t>
  </si>
  <si>
    <t>р.п. Цемзавод, 
ул. Горная, д. 1</t>
  </si>
  <si>
    <t>р.п. Цемзавод, 
ул. Горького, д. 1</t>
  </si>
  <si>
    <t>р.п. Цемзавод, 
ул. Горького, д. 8</t>
  </si>
  <si>
    <t>р.п. Цемзавод, 
ул. Заводская, д. 9</t>
  </si>
  <si>
    <t>р.п. Цемзавод, 
ул. Заводская, д. 10</t>
  </si>
  <si>
    <t>р.п. Цемзавод, 
ул. Заводская, д. 1</t>
  </si>
  <si>
    <t>р.п. Ишеевка, 
ул. Гагарина, д. 5</t>
  </si>
  <si>
    <t>р.п. Карсун, 
ул. Куйбышева, д. 25</t>
  </si>
  <si>
    <t>р.п. Карсун, 
ул. Куйбышева, д. 44</t>
  </si>
  <si>
    <t>Итого по муниципальному 
образованию «город Новоульяновск»</t>
  </si>
  <si>
    <t>с. Криуши, 
ул. Затон, д.13</t>
  </si>
  <si>
    <t>с. Криуши, 
ул. Затон, д.15</t>
  </si>
  <si>
    <t>с. Криуши, 
ул. Затон, д.33</t>
  </si>
  <si>
    <t>Итого по муниципальному 
образованию «Инзенское 
городское поселение»</t>
  </si>
  <si>
    <t>Итого по муниципальному 
образованию «Вешкаймское 
городское поселение»</t>
  </si>
  <si>
    <t>Итого по муниципальному 
образованию «Новоспасское 
городское поселение»</t>
  </si>
  <si>
    <t>Итого по муниципальному 
образованию «Красносельское 
сельское поселение»</t>
  </si>
  <si>
    <t>Итого по муниципальному 
образованию «Зелёнорощинское 
сельское поселение»</t>
  </si>
  <si>
    <t>Итого по муниципальному 
образованию «Ишеевское 
городское поселение»</t>
  </si>
  <si>
    <t>Итого по муниципальному 
образованию «Новомайнское 
городское поселение»</t>
  </si>
  <si>
    <t>Итого по муниципальному 
образованию «Новосёлкинское 
сельское поселение»</t>
  </si>
  <si>
    <t>Итого по муниципальному 
образованию «Новочеремшанское 
сельское поселение»</t>
  </si>
  <si>
    <t>Итого по муниципальному 
образованию «Сенгилеевское 
городское поселение»</t>
  </si>
  <si>
    <t>Итого по муниципальному 
образованию «Барышское 
городское поселение»</t>
  </si>
  <si>
    <t>Итого по муниципальному 
образованию «Карсунское 
городское поселение»</t>
  </si>
  <si>
    <t>113.</t>
  </si>
  <si>
    <t>114.</t>
  </si>
  <si>
    <t>115.</t>
  </si>
  <si>
    <t>116.</t>
  </si>
  <si>
    <t>расселяемая площадь 
жилых помещений</t>
  </si>
  <si>
    <t>с. Максимовка, 
ул. Максима Горького, д.5</t>
  </si>
  <si>
    <t>р.п. Чуфарово, 
ул. Железной Дивизии, д. 9</t>
  </si>
  <si>
    <t>Итого по этапу 2015 года без финансовой поддержкой Фонда</t>
  </si>
  <si>
    <t>Итого по муниципальному 
образованию «Чуфаровское городское поселение»</t>
  </si>
  <si>
    <t>г. Барыш, 
ул. Фабричная, д. 12</t>
  </si>
  <si>
    <t>117.</t>
  </si>
  <si>
    <t>Итого по этапу 2016 года без финансовой поддержкой Фонда</t>
  </si>
  <si>
    <t>Итого по муниципальному 
образованию «Сенгилеевское городское поселение»</t>
  </si>
  <si>
    <t>118.</t>
  </si>
  <si>
    <t>р.п. Цемзавод, 
ул. Кооперативная, д. 5</t>
  </si>
  <si>
    <t>119.</t>
  </si>
  <si>
    <t>р.п. Цемзавод, 
ул. Кооперативная, д. 6</t>
  </si>
  <si>
    <t>120.</t>
  </si>
  <si>
    <t>с. Криуши, 
ул. Затон, д.38</t>
  </si>
  <si>
    <t xml:space="preserve">     к Программе</t>
  </si>
  <si>
    <t xml:space="preserve">     ПРИЛОЖЕНИЕ № 2</t>
  </si>
  <si>
    <t>Строительство многоквартир-ного дома</t>
  </si>
  <si>
    <t>Приобретение 
жилых поме-щений у лиц, 
не являющихся застройщиками</t>
  </si>
  <si>
    <t>Итого по этапу 2015 года, 
в том числе:</t>
  </si>
  <si>
    <t>Итого по этапу 2015 года  
с финансовой поддержкой Фонда</t>
  </si>
  <si>
    <t>Итого по этапу 2016 года, 
в том числе:</t>
  </si>
  <si>
    <t>Итого по этапу 2016 года  
с финансовой поддержкой Фонда</t>
  </si>
  <si>
    <t>Итого по Ульяновской области
за 2014-2017 годы,  
в том числе:</t>
  </si>
  <si>
    <t>Итого по Ульяновской области
за 2014-2017 годы с финансовой поддержкой Фонда</t>
  </si>
  <si>
    <t>Итого по Ульяновской области
за 2014-2017 годы без финансовой поддержки Фонда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</si>
</sst>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"/>
  </numFmts>
  <fonts count="43">
    <font>
      <sz val="10"/>
      <name val="Arial Cyr"/>
      <family val="0"/>
    </font>
    <font>
      <sz val="11"/>
      <name val="Arial Cyr"/>
      <family val="0"/>
    </font>
    <font>
      <sz val="18"/>
      <name val="Times New Roman"/>
      <family val="1"/>
    </font>
    <font>
      <sz val="1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/>
    </xf>
    <xf numFmtId="0" fontId="0" fillId="33" borderId="0" xfId="0" applyFill="1" applyAlignment="1">
      <alignment vertical="center" wrapText="1"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4" fillId="35" borderId="10" xfId="0" applyNumberFormat="1" applyFont="1" applyFill="1" applyBorder="1" applyAlignment="1">
      <alignment horizontal="center" vertical="top"/>
    </xf>
    <xf numFmtId="2" fontId="4" fillId="35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left" vertical="top" wrapText="1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left" vertical="top" wrapText="1"/>
    </xf>
    <xf numFmtId="4" fontId="4" fillId="35" borderId="10" xfId="0" applyNumberFormat="1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4" fontId="4" fillId="35" borderId="0" xfId="0" applyNumberFormat="1" applyFont="1" applyFill="1" applyBorder="1" applyAlignment="1">
      <alignment horizontal="center" vertical="top"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top" wrapText="1"/>
    </xf>
    <xf numFmtId="0" fontId="0" fillId="35" borderId="0" xfId="0" applyFill="1" applyAlignment="1">
      <alignment vertical="center"/>
    </xf>
    <xf numFmtId="0" fontId="0" fillId="35" borderId="11" xfId="0" applyFill="1" applyBorder="1" applyAlignment="1">
      <alignment/>
    </xf>
    <xf numFmtId="0" fontId="4" fillId="35" borderId="12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  <xf numFmtId="0" fontId="5" fillId="35" borderId="15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6" xfId="0" applyFont="1" applyFill="1" applyBorder="1" applyAlignment="1">
      <alignment horizontal="left" vertical="top" wrapText="1"/>
    </xf>
    <xf numFmtId="0" fontId="5" fillId="35" borderId="17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textRotation="90"/>
    </xf>
    <xf numFmtId="0" fontId="4" fillId="35" borderId="18" xfId="0" applyFont="1" applyFill="1" applyBorder="1" applyAlignment="1">
      <alignment horizontal="center" vertical="center" textRotation="90" wrapText="1"/>
    </xf>
    <xf numFmtId="0" fontId="5" fillId="35" borderId="19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textRotation="90"/>
    </xf>
    <xf numFmtId="0" fontId="4" fillId="35" borderId="19" xfId="0" applyFont="1" applyFill="1" applyBorder="1" applyAlignment="1">
      <alignment horizontal="center" vertical="center" textRotation="90"/>
    </xf>
    <xf numFmtId="0" fontId="8" fillId="35" borderId="0" xfId="0" applyFont="1" applyFill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tabSelected="1" view="pageBreakPreview" zoomScaleSheetLayoutView="100" zoomScalePageLayoutView="70" workbookViewId="0" topLeftCell="A134">
      <selection activeCell="H142" sqref="H142"/>
    </sheetView>
  </sheetViews>
  <sheetFormatPr defaultColWidth="9.00390625" defaultRowHeight="12.75"/>
  <cols>
    <col min="1" max="1" width="5.125" style="4" customWidth="1"/>
    <col min="2" max="2" width="32.125" style="4" customWidth="1"/>
    <col min="3" max="3" width="10.75390625" style="6" customWidth="1"/>
    <col min="4" max="4" width="18.25390625" style="15" customWidth="1"/>
    <col min="5" max="5" width="8.25390625" style="0" customWidth="1"/>
    <col min="6" max="6" width="7.375" style="0" customWidth="1"/>
    <col min="7" max="7" width="10.875" style="6" customWidth="1"/>
    <col min="8" max="8" width="17.625" style="6" customWidth="1"/>
    <col min="9" max="9" width="7.00390625" style="0" customWidth="1"/>
    <col min="10" max="10" width="8.875" style="0" customWidth="1"/>
    <col min="11" max="11" width="8.25390625" style="6" customWidth="1"/>
    <col min="12" max="12" width="14.75390625" style="6" customWidth="1"/>
    <col min="13" max="13" width="6.625" style="0" customWidth="1"/>
    <col min="14" max="14" width="8.375" style="0" customWidth="1"/>
    <col min="15" max="15" width="8.125" style="0" customWidth="1"/>
    <col min="16" max="16" width="15.75390625" style="0" customWidth="1"/>
  </cols>
  <sheetData>
    <row r="1" spans="1:16" ht="27.75" customHeight="1">
      <c r="A1" s="7"/>
      <c r="B1" s="7"/>
      <c r="C1" s="8"/>
      <c r="E1" s="8"/>
      <c r="F1" s="8"/>
      <c r="G1" s="8"/>
      <c r="H1" s="8"/>
      <c r="I1" s="9"/>
      <c r="J1" s="9"/>
      <c r="K1" s="10"/>
      <c r="L1" s="55" t="s">
        <v>274</v>
      </c>
      <c r="M1" s="55"/>
      <c r="N1" s="55"/>
      <c r="O1" s="55"/>
      <c r="P1" s="55"/>
    </row>
    <row r="2" spans="1:16" ht="36" customHeight="1">
      <c r="A2" s="7"/>
      <c r="B2" s="7"/>
      <c r="C2" s="8"/>
      <c r="E2" s="8"/>
      <c r="F2" s="8"/>
      <c r="G2" s="8"/>
      <c r="H2" s="8"/>
      <c r="I2" s="9"/>
      <c r="J2" s="9"/>
      <c r="K2" s="10"/>
      <c r="L2" s="55" t="s">
        <v>273</v>
      </c>
      <c r="M2" s="55"/>
      <c r="N2" s="55"/>
      <c r="O2" s="55"/>
      <c r="P2" s="55"/>
    </row>
    <row r="3" spans="1:16" ht="14.25" customHeight="1">
      <c r="A3" s="7"/>
      <c r="B3" s="7"/>
      <c r="C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1" customHeight="1">
      <c r="A4" s="7"/>
      <c r="B4" s="7"/>
      <c r="C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57.75" customHeight="1">
      <c r="A5" s="47" t="s">
        <v>181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6" customHeight="1">
      <c r="A6" s="14"/>
      <c r="B6" s="14"/>
      <c r="C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4.5" customHeight="1" hidden="1">
      <c r="A7" s="14"/>
      <c r="B7" s="14"/>
      <c r="C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57" customHeight="1">
      <c r="A8" s="40" t="s">
        <v>0</v>
      </c>
      <c r="B8" s="48" t="s">
        <v>6</v>
      </c>
      <c r="C8" s="49" t="s">
        <v>170</v>
      </c>
      <c r="D8" s="50"/>
      <c r="E8" s="40" t="s">
        <v>275</v>
      </c>
      <c r="F8" s="41"/>
      <c r="G8" s="40" t="s">
        <v>3</v>
      </c>
      <c r="H8" s="41"/>
      <c r="I8" s="40" t="s">
        <v>276</v>
      </c>
      <c r="J8" s="41"/>
      <c r="K8" s="40" t="s">
        <v>182</v>
      </c>
      <c r="L8" s="41"/>
      <c r="M8" s="40" t="s">
        <v>185</v>
      </c>
      <c r="N8" s="41"/>
      <c r="O8" s="40" t="s">
        <v>186</v>
      </c>
      <c r="P8" s="40"/>
    </row>
    <row r="9" spans="1:16" ht="32.25" customHeight="1">
      <c r="A9" s="40"/>
      <c r="B9" s="48"/>
      <c r="C9" s="51"/>
      <c r="D9" s="52"/>
      <c r="E9" s="41"/>
      <c r="F9" s="41"/>
      <c r="G9" s="41"/>
      <c r="H9" s="41"/>
      <c r="I9" s="41"/>
      <c r="J9" s="41"/>
      <c r="K9" s="41"/>
      <c r="L9" s="41"/>
      <c r="M9" s="41"/>
      <c r="N9" s="41"/>
      <c r="O9" s="40"/>
      <c r="P9" s="40"/>
    </row>
    <row r="10" spans="1:16" ht="107.25" customHeight="1">
      <c r="A10" s="40"/>
      <c r="B10" s="48"/>
      <c r="C10" s="43" t="s">
        <v>258</v>
      </c>
      <c r="D10" s="45" t="s">
        <v>184</v>
      </c>
      <c r="E10" s="42" t="s">
        <v>4</v>
      </c>
      <c r="F10" s="42" t="s">
        <v>5</v>
      </c>
      <c r="G10" s="42" t="s">
        <v>4</v>
      </c>
      <c r="H10" s="42" t="s">
        <v>5</v>
      </c>
      <c r="I10" s="42" t="s">
        <v>4</v>
      </c>
      <c r="J10" s="42" t="s">
        <v>5</v>
      </c>
      <c r="K10" s="42" t="s">
        <v>4</v>
      </c>
      <c r="L10" s="42" t="s">
        <v>5</v>
      </c>
      <c r="M10" s="42" t="s">
        <v>4</v>
      </c>
      <c r="N10" s="42" t="s">
        <v>5</v>
      </c>
      <c r="O10" s="42" t="s">
        <v>4</v>
      </c>
      <c r="P10" s="42" t="s">
        <v>5</v>
      </c>
    </row>
    <row r="11" spans="1:16" ht="3.75" customHeight="1">
      <c r="A11" s="40"/>
      <c r="B11" s="48"/>
      <c r="C11" s="44"/>
      <c r="D11" s="46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s="1" customFormat="1" ht="19.5" customHeight="1">
      <c r="A12" s="40"/>
      <c r="B12" s="48"/>
      <c r="C12" s="16" t="s">
        <v>1</v>
      </c>
      <c r="D12" s="27" t="s">
        <v>2</v>
      </c>
      <c r="E12" s="16" t="s">
        <v>1</v>
      </c>
      <c r="F12" s="16" t="s">
        <v>2</v>
      </c>
      <c r="G12" s="16" t="s">
        <v>1</v>
      </c>
      <c r="H12" s="16" t="s">
        <v>2</v>
      </c>
      <c r="I12" s="16" t="s">
        <v>1</v>
      </c>
      <c r="J12" s="16" t="s">
        <v>2</v>
      </c>
      <c r="K12" s="16" t="s">
        <v>1</v>
      </c>
      <c r="L12" s="16" t="s">
        <v>2</v>
      </c>
      <c r="M12" s="16" t="s">
        <v>1</v>
      </c>
      <c r="N12" s="16" t="s">
        <v>2</v>
      </c>
      <c r="O12" s="16" t="s">
        <v>1</v>
      </c>
      <c r="P12" s="16" t="s">
        <v>2</v>
      </c>
    </row>
    <row r="13" spans="1:16" s="1" customFormat="1" ht="19.5" customHeight="1">
      <c r="A13" s="16">
        <v>1</v>
      </c>
      <c r="B13" s="16">
        <v>2</v>
      </c>
      <c r="C13" s="16">
        <v>3</v>
      </c>
      <c r="D13" s="27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</row>
    <row r="14" spans="1:16" s="1" customFormat="1" ht="50.25" customHeight="1">
      <c r="A14" s="38" t="s">
        <v>281</v>
      </c>
      <c r="B14" s="39"/>
      <c r="C14" s="11">
        <f aca="true" t="shared" si="0" ref="C14:P14">C15+C16</f>
        <v>39831.69</v>
      </c>
      <c r="D14" s="11">
        <f t="shared" si="0"/>
        <v>1284145586.17</v>
      </c>
      <c r="E14" s="11">
        <f t="shared" si="0"/>
        <v>0</v>
      </c>
      <c r="F14" s="11">
        <f t="shared" si="0"/>
        <v>0</v>
      </c>
      <c r="G14" s="11">
        <f t="shared" si="0"/>
        <v>38609.270000000004</v>
      </c>
      <c r="H14" s="11">
        <f t="shared" si="0"/>
        <v>1248681994.17</v>
      </c>
      <c r="I14" s="11">
        <f t="shared" si="0"/>
        <v>0</v>
      </c>
      <c r="J14" s="11">
        <f t="shared" si="0"/>
        <v>0</v>
      </c>
      <c r="K14" s="11">
        <f t="shared" si="0"/>
        <v>378.88</v>
      </c>
      <c r="L14" s="11">
        <f t="shared" si="0"/>
        <v>10608640</v>
      </c>
      <c r="M14" s="11">
        <f t="shared" si="0"/>
        <v>0</v>
      </c>
      <c r="N14" s="11">
        <f t="shared" si="0"/>
        <v>0</v>
      </c>
      <c r="O14" s="11">
        <f t="shared" si="0"/>
        <v>843.54</v>
      </c>
      <c r="P14" s="11">
        <f t="shared" si="0"/>
        <v>24854952</v>
      </c>
    </row>
    <row r="15" spans="1:16" s="1" customFormat="1" ht="50.25" customHeight="1">
      <c r="A15" s="38" t="s">
        <v>282</v>
      </c>
      <c r="B15" s="39"/>
      <c r="C15" s="11">
        <f aca="true" t="shared" si="1" ref="C15:H15">C18+C75+C126</f>
        <v>37093.97</v>
      </c>
      <c r="D15" s="11">
        <f t="shared" si="1"/>
        <v>1206253594.17</v>
      </c>
      <c r="E15" s="11">
        <f t="shared" si="1"/>
        <v>0</v>
      </c>
      <c r="F15" s="11">
        <f t="shared" si="1"/>
        <v>0</v>
      </c>
      <c r="G15" s="11">
        <f t="shared" si="1"/>
        <v>37093.97</v>
      </c>
      <c r="H15" s="11">
        <f t="shared" si="1"/>
        <v>1206253594.17</v>
      </c>
      <c r="I15" s="11">
        <v>0</v>
      </c>
      <c r="J15" s="11">
        <v>0</v>
      </c>
      <c r="K15" s="11">
        <v>0</v>
      </c>
      <c r="L15" s="11">
        <v>0</v>
      </c>
      <c r="M15" s="12">
        <v>0</v>
      </c>
      <c r="N15" s="12">
        <v>0</v>
      </c>
      <c r="O15" s="12">
        <v>0</v>
      </c>
      <c r="P15" s="12">
        <v>0</v>
      </c>
    </row>
    <row r="16" spans="1:16" s="1" customFormat="1" ht="50.25" customHeight="1">
      <c r="A16" s="38" t="s">
        <v>283</v>
      </c>
      <c r="B16" s="39"/>
      <c r="C16" s="11">
        <f aca="true" t="shared" si="2" ref="C16:P16">C71+C120+C169</f>
        <v>2737.72</v>
      </c>
      <c r="D16" s="11">
        <f t="shared" si="2"/>
        <v>77891992</v>
      </c>
      <c r="E16" s="11">
        <f t="shared" si="2"/>
        <v>0</v>
      </c>
      <c r="F16" s="11">
        <f t="shared" si="2"/>
        <v>0</v>
      </c>
      <c r="G16" s="11">
        <f t="shared" si="2"/>
        <v>1515.3</v>
      </c>
      <c r="H16" s="11">
        <f t="shared" si="2"/>
        <v>42428400</v>
      </c>
      <c r="I16" s="11">
        <f t="shared" si="2"/>
        <v>0</v>
      </c>
      <c r="J16" s="11">
        <f t="shared" si="2"/>
        <v>0</v>
      </c>
      <c r="K16" s="11">
        <f t="shared" si="2"/>
        <v>378.88</v>
      </c>
      <c r="L16" s="11">
        <f t="shared" si="2"/>
        <v>10608640</v>
      </c>
      <c r="M16" s="11">
        <f t="shared" si="2"/>
        <v>0</v>
      </c>
      <c r="N16" s="11">
        <f t="shared" si="2"/>
        <v>0</v>
      </c>
      <c r="O16" s="11">
        <f t="shared" si="2"/>
        <v>843.54</v>
      </c>
      <c r="P16" s="11">
        <f t="shared" si="2"/>
        <v>24854952</v>
      </c>
    </row>
    <row r="17" spans="1:16" s="1" customFormat="1" ht="33.75" customHeight="1">
      <c r="A17" s="31" t="s">
        <v>196</v>
      </c>
      <c r="B17" s="32"/>
      <c r="C17" s="11">
        <f>C18+C71</f>
        <v>16266.470000000001</v>
      </c>
      <c r="D17" s="11">
        <f>D18+D71</f>
        <v>624319426.17</v>
      </c>
      <c r="E17" s="11">
        <v>0</v>
      </c>
      <c r="F17" s="11">
        <v>0</v>
      </c>
      <c r="G17" s="11">
        <f>G18+G71</f>
        <v>15872.130000000001</v>
      </c>
      <c r="H17" s="11">
        <f>H18+H71</f>
        <v>612042074.17</v>
      </c>
      <c r="I17" s="11">
        <v>0</v>
      </c>
      <c r="J17" s="11">
        <v>0</v>
      </c>
      <c r="K17" s="11">
        <f>K18+K71</f>
        <v>0</v>
      </c>
      <c r="L17" s="11">
        <f>L18+L71</f>
        <v>0</v>
      </c>
      <c r="M17" s="12">
        <v>0</v>
      </c>
      <c r="N17" s="12">
        <v>0</v>
      </c>
      <c r="O17" s="11">
        <f>O18+O71</f>
        <v>394.34</v>
      </c>
      <c r="P17" s="11">
        <f>P18+P71</f>
        <v>12277352</v>
      </c>
    </row>
    <row r="18" spans="1:16" s="2" customFormat="1" ht="33.75" customHeight="1">
      <c r="A18" s="31" t="s">
        <v>183</v>
      </c>
      <c r="B18" s="32"/>
      <c r="C18" s="11">
        <f>C19+C23+C27+C29+C31+C34+C38+C41+C55</f>
        <v>15872.130000000001</v>
      </c>
      <c r="D18" s="11">
        <f>D19+D23+D27+D29+D31+D34+D38+D41+D55</f>
        <v>612042074.17</v>
      </c>
      <c r="E18" s="11">
        <v>0</v>
      </c>
      <c r="F18" s="11">
        <v>0</v>
      </c>
      <c r="G18" s="11">
        <f>G19+G23+G27+G29+G31+G34+G38+G41+G55</f>
        <v>15872.130000000001</v>
      </c>
      <c r="H18" s="11">
        <f>H19+H23+H27+H29+H31+H34+H38+H41+H55</f>
        <v>612042074.17</v>
      </c>
      <c r="I18" s="11">
        <v>0</v>
      </c>
      <c r="J18" s="11">
        <v>0</v>
      </c>
      <c r="K18" s="11">
        <v>0</v>
      </c>
      <c r="L18" s="11">
        <v>0</v>
      </c>
      <c r="M18" s="12">
        <v>0</v>
      </c>
      <c r="N18" s="12">
        <v>0</v>
      </c>
      <c r="O18" s="12">
        <v>0</v>
      </c>
      <c r="P18" s="12">
        <v>0</v>
      </c>
    </row>
    <row r="19" spans="1:16" s="2" customFormat="1" ht="50.25" customHeight="1">
      <c r="A19" s="31" t="s">
        <v>243</v>
      </c>
      <c r="B19" s="32"/>
      <c r="C19" s="11">
        <v>733.78</v>
      </c>
      <c r="D19" s="11">
        <f>D20+D22+D21</f>
        <v>25725126.38</v>
      </c>
      <c r="E19" s="11">
        <v>0</v>
      </c>
      <c r="F19" s="11">
        <v>0</v>
      </c>
      <c r="G19" s="11">
        <f>G20+G22+G21</f>
        <v>733.78</v>
      </c>
      <c r="H19" s="11">
        <f>H20+H22+H21</f>
        <v>25725126.38</v>
      </c>
      <c r="I19" s="11">
        <v>0</v>
      </c>
      <c r="J19" s="11">
        <v>0</v>
      </c>
      <c r="K19" s="11">
        <v>0</v>
      </c>
      <c r="L19" s="11">
        <v>0</v>
      </c>
      <c r="M19" s="12">
        <v>0</v>
      </c>
      <c r="N19" s="12">
        <v>0</v>
      </c>
      <c r="O19" s="12">
        <v>0</v>
      </c>
      <c r="P19" s="12">
        <v>0</v>
      </c>
    </row>
    <row r="20" spans="1:16" s="3" customFormat="1" ht="33.75" customHeight="1">
      <c r="A20" s="17" t="s">
        <v>7</v>
      </c>
      <c r="B20" s="13" t="s">
        <v>169</v>
      </c>
      <c r="C20" s="11">
        <v>102.03</v>
      </c>
      <c r="D20" s="11">
        <v>4504155</v>
      </c>
      <c r="E20" s="11">
        <v>0</v>
      </c>
      <c r="F20" s="11">
        <v>0</v>
      </c>
      <c r="G20" s="11">
        <v>102.03</v>
      </c>
      <c r="H20" s="11">
        <v>4504155</v>
      </c>
      <c r="I20" s="11">
        <v>0</v>
      </c>
      <c r="J20" s="11">
        <v>0</v>
      </c>
      <c r="K20" s="11">
        <v>0</v>
      </c>
      <c r="L20" s="11">
        <v>0</v>
      </c>
      <c r="M20" s="12">
        <v>0</v>
      </c>
      <c r="N20" s="12">
        <v>0</v>
      </c>
      <c r="O20" s="12">
        <v>0</v>
      </c>
      <c r="P20" s="12">
        <v>0</v>
      </c>
    </row>
    <row r="21" spans="1:16" s="2" customFormat="1" ht="33.75" customHeight="1">
      <c r="A21" s="17" t="s">
        <v>8</v>
      </c>
      <c r="B21" s="13" t="s">
        <v>36</v>
      </c>
      <c r="C21" s="11">
        <v>72.82</v>
      </c>
      <c r="D21" s="11">
        <v>2853200</v>
      </c>
      <c r="E21" s="11">
        <v>0</v>
      </c>
      <c r="F21" s="11">
        <v>0</v>
      </c>
      <c r="G21" s="11">
        <v>72.82</v>
      </c>
      <c r="H21" s="11">
        <v>2853200</v>
      </c>
      <c r="I21" s="11">
        <v>0</v>
      </c>
      <c r="J21" s="11">
        <v>0</v>
      </c>
      <c r="K21" s="11">
        <v>0</v>
      </c>
      <c r="L21" s="11">
        <v>0</v>
      </c>
      <c r="M21" s="12">
        <v>0</v>
      </c>
      <c r="N21" s="12">
        <v>0</v>
      </c>
      <c r="O21" s="12">
        <v>0</v>
      </c>
      <c r="P21" s="12">
        <v>0</v>
      </c>
    </row>
    <row r="22" spans="1:16" s="2" customFormat="1" ht="33.75" customHeight="1">
      <c r="A22" s="17" t="s">
        <v>9</v>
      </c>
      <c r="B22" s="13" t="s">
        <v>20</v>
      </c>
      <c r="C22" s="11">
        <v>558.93</v>
      </c>
      <c r="D22" s="11">
        <v>18367771.38</v>
      </c>
      <c r="E22" s="11">
        <v>0</v>
      </c>
      <c r="F22" s="11">
        <v>0</v>
      </c>
      <c r="G22" s="11">
        <v>558.93</v>
      </c>
      <c r="H22" s="11">
        <v>18367771.38</v>
      </c>
      <c r="I22" s="11">
        <v>0</v>
      </c>
      <c r="J22" s="11">
        <v>0</v>
      </c>
      <c r="K22" s="11">
        <v>0</v>
      </c>
      <c r="L22" s="11">
        <v>0</v>
      </c>
      <c r="M22" s="12">
        <v>0</v>
      </c>
      <c r="N22" s="12">
        <v>0</v>
      </c>
      <c r="O22" s="12">
        <v>0</v>
      </c>
      <c r="P22" s="12">
        <v>0</v>
      </c>
    </row>
    <row r="23" spans="1:16" s="2" customFormat="1" ht="50.25" customHeight="1">
      <c r="A23" s="38" t="s">
        <v>242</v>
      </c>
      <c r="B23" s="39"/>
      <c r="C23" s="11">
        <v>831.5699999999999</v>
      </c>
      <c r="D23" s="11">
        <v>26051200</v>
      </c>
      <c r="E23" s="11">
        <v>0</v>
      </c>
      <c r="F23" s="11">
        <v>0</v>
      </c>
      <c r="G23" s="11">
        <f>G25+G26+G24</f>
        <v>831.5699999999999</v>
      </c>
      <c r="H23" s="11">
        <v>26051200</v>
      </c>
      <c r="I23" s="11">
        <v>0</v>
      </c>
      <c r="J23" s="11">
        <v>0</v>
      </c>
      <c r="K23" s="11">
        <v>0</v>
      </c>
      <c r="L23" s="11">
        <v>0</v>
      </c>
      <c r="M23" s="12">
        <v>0</v>
      </c>
      <c r="N23" s="12">
        <v>0</v>
      </c>
      <c r="O23" s="12">
        <v>0</v>
      </c>
      <c r="P23" s="12">
        <v>0</v>
      </c>
    </row>
    <row r="24" spans="1:16" s="2" customFormat="1" ht="33.75" customHeight="1">
      <c r="A24" s="17" t="s">
        <v>10</v>
      </c>
      <c r="B24" s="13" t="s">
        <v>191</v>
      </c>
      <c r="C24" s="11">
        <v>32.65</v>
      </c>
      <c r="D24" s="11">
        <v>1078000</v>
      </c>
      <c r="E24" s="11">
        <v>0</v>
      </c>
      <c r="F24" s="11">
        <v>0</v>
      </c>
      <c r="G24" s="11">
        <v>32.65</v>
      </c>
      <c r="H24" s="11">
        <v>1078000</v>
      </c>
      <c r="I24" s="11">
        <v>0</v>
      </c>
      <c r="J24" s="11">
        <v>0</v>
      </c>
      <c r="K24" s="11">
        <v>0</v>
      </c>
      <c r="L24" s="11">
        <v>0</v>
      </c>
      <c r="M24" s="12">
        <v>0</v>
      </c>
      <c r="N24" s="12">
        <v>0</v>
      </c>
      <c r="O24" s="12">
        <v>0</v>
      </c>
      <c r="P24" s="12">
        <v>0</v>
      </c>
    </row>
    <row r="25" spans="1:16" s="2" customFormat="1" ht="33.75" customHeight="1">
      <c r="A25" s="17" t="s">
        <v>11</v>
      </c>
      <c r="B25" s="13" t="s">
        <v>189</v>
      </c>
      <c r="C25" s="11">
        <v>345.77</v>
      </c>
      <c r="D25" s="11">
        <v>10808000</v>
      </c>
      <c r="E25" s="11">
        <v>0</v>
      </c>
      <c r="F25" s="11">
        <v>0</v>
      </c>
      <c r="G25" s="11">
        <v>345.77</v>
      </c>
      <c r="H25" s="11">
        <v>10808000</v>
      </c>
      <c r="I25" s="11">
        <v>0</v>
      </c>
      <c r="J25" s="11">
        <v>0</v>
      </c>
      <c r="K25" s="11">
        <v>0</v>
      </c>
      <c r="L25" s="11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s="2" customFormat="1" ht="33.75" customHeight="1">
      <c r="A26" s="17" t="s">
        <v>171</v>
      </c>
      <c r="B26" s="13" t="s">
        <v>190</v>
      </c>
      <c r="C26" s="11">
        <v>453.15</v>
      </c>
      <c r="D26" s="11">
        <v>14165200</v>
      </c>
      <c r="E26" s="11">
        <v>0</v>
      </c>
      <c r="F26" s="11">
        <v>0</v>
      </c>
      <c r="G26" s="11">
        <v>453.15</v>
      </c>
      <c r="H26" s="11">
        <v>14165200</v>
      </c>
      <c r="I26" s="11">
        <v>0</v>
      </c>
      <c r="J26" s="11">
        <v>0</v>
      </c>
      <c r="K26" s="11">
        <v>0</v>
      </c>
      <c r="L26" s="11">
        <v>0</v>
      </c>
      <c r="M26" s="12">
        <v>0</v>
      </c>
      <c r="N26" s="12">
        <v>0</v>
      </c>
      <c r="O26" s="12">
        <v>0</v>
      </c>
      <c r="P26" s="12">
        <v>0</v>
      </c>
    </row>
    <row r="27" spans="1:16" s="2" customFormat="1" ht="50.25" customHeight="1">
      <c r="A27" s="31" t="s">
        <v>244</v>
      </c>
      <c r="B27" s="32"/>
      <c r="C27" s="11">
        <v>101.44</v>
      </c>
      <c r="D27" s="11">
        <f>D28</f>
        <v>6048000</v>
      </c>
      <c r="E27" s="11">
        <v>0</v>
      </c>
      <c r="F27" s="11">
        <v>0</v>
      </c>
      <c r="G27" s="11">
        <f>G28</f>
        <v>101.44</v>
      </c>
      <c r="H27" s="11">
        <f>H28</f>
        <v>6048000</v>
      </c>
      <c r="I27" s="11">
        <v>0</v>
      </c>
      <c r="J27" s="11">
        <v>0</v>
      </c>
      <c r="K27" s="11">
        <v>0</v>
      </c>
      <c r="L27" s="11">
        <v>0</v>
      </c>
      <c r="M27" s="12">
        <v>0</v>
      </c>
      <c r="N27" s="12">
        <v>0</v>
      </c>
      <c r="O27" s="12">
        <v>0</v>
      </c>
      <c r="P27" s="12">
        <v>0</v>
      </c>
    </row>
    <row r="28" spans="1:16" s="2" customFormat="1" ht="33.75" customHeight="1">
      <c r="A28" s="17" t="s">
        <v>172</v>
      </c>
      <c r="B28" s="13" t="s">
        <v>197</v>
      </c>
      <c r="C28" s="11">
        <v>101.44</v>
      </c>
      <c r="D28" s="11">
        <v>6048000</v>
      </c>
      <c r="E28" s="11">
        <v>0</v>
      </c>
      <c r="F28" s="11">
        <v>0</v>
      </c>
      <c r="G28" s="11">
        <v>101.44</v>
      </c>
      <c r="H28" s="11">
        <v>6048000</v>
      </c>
      <c r="I28" s="11">
        <v>0</v>
      </c>
      <c r="J28" s="11">
        <v>0</v>
      </c>
      <c r="K28" s="11">
        <v>0</v>
      </c>
      <c r="L28" s="11">
        <v>0</v>
      </c>
      <c r="M28" s="12">
        <v>0</v>
      </c>
      <c r="N28" s="12">
        <v>0</v>
      </c>
      <c r="O28" s="12">
        <v>0</v>
      </c>
      <c r="P28" s="12">
        <v>0</v>
      </c>
    </row>
    <row r="29" spans="1:16" s="2" customFormat="1" ht="50.25" customHeight="1">
      <c r="A29" s="31" t="s">
        <v>245</v>
      </c>
      <c r="B29" s="35"/>
      <c r="C29" s="11">
        <v>281.71</v>
      </c>
      <c r="D29" s="11">
        <f>D30</f>
        <v>8876000</v>
      </c>
      <c r="E29" s="11">
        <v>0</v>
      </c>
      <c r="F29" s="11">
        <v>0</v>
      </c>
      <c r="G29" s="11">
        <f>G30</f>
        <v>281.71</v>
      </c>
      <c r="H29" s="11">
        <f>H30</f>
        <v>8876000</v>
      </c>
      <c r="I29" s="11">
        <v>0</v>
      </c>
      <c r="J29" s="11">
        <v>0</v>
      </c>
      <c r="K29" s="11">
        <v>0</v>
      </c>
      <c r="L29" s="11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s="2" customFormat="1" ht="33.75" customHeight="1">
      <c r="A30" s="17" t="s">
        <v>12</v>
      </c>
      <c r="B30" s="13" t="s">
        <v>192</v>
      </c>
      <c r="C30" s="11">
        <v>281.71</v>
      </c>
      <c r="D30" s="11">
        <v>8876000</v>
      </c>
      <c r="E30" s="11">
        <v>0</v>
      </c>
      <c r="F30" s="11">
        <v>0</v>
      </c>
      <c r="G30" s="11">
        <v>281.71</v>
      </c>
      <c r="H30" s="11">
        <v>8876000</v>
      </c>
      <c r="I30" s="11">
        <v>0</v>
      </c>
      <c r="J30" s="11">
        <v>0</v>
      </c>
      <c r="K30" s="11">
        <v>0</v>
      </c>
      <c r="L30" s="11">
        <v>0</v>
      </c>
      <c r="M30" s="12">
        <v>0</v>
      </c>
      <c r="N30" s="12">
        <v>0</v>
      </c>
      <c r="O30" s="12">
        <v>0</v>
      </c>
      <c r="P30" s="12">
        <v>0</v>
      </c>
    </row>
    <row r="31" spans="1:16" s="2" customFormat="1" ht="51" customHeight="1">
      <c r="A31" s="31" t="s">
        <v>140</v>
      </c>
      <c r="B31" s="35"/>
      <c r="C31" s="11">
        <v>985.2</v>
      </c>
      <c r="D31" s="11">
        <v>31477600</v>
      </c>
      <c r="E31" s="11">
        <v>0</v>
      </c>
      <c r="F31" s="11">
        <v>0</v>
      </c>
      <c r="G31" s="11">
        <f>G32+G33</f>
        <v>985.2</v>
      </c>
      <c r="H31" s="11">
        <v>31477600</v>
      </c>
      <c r="I31" s="11">
        <v>0</v>
      </c>
      <c r="J31" s="11">
        <v>0</v>
      </c>
      <c r="K31" s="11">
        <v>0</v>
      </c>
      <c r="L31" s="11">
        <v>0</v>
      </c>
      <c r="M31" s="12">
        <v>0</v>
      </c>
      <c r="N31" s="12">
        <v>0</v>
      </c>
      <c r="O31" s="12">
        <v>0</v>
      </c>
      <c r="P31" s="12">
        <v>0</v>
      </c>
    </row>
    <row r="32" spans="1:16" s="2" customFormat="1" ht="33.75" customHeight="1">
      <c r="A32" s="18" t="s">
        <v>13</v>
      </c>
      <c r="B32" s="13" t="s">
        <v>193</v>
      </c>
      <c r="C32" s="11">
        <v>474.14</v>
      </c>
      <c r="D32" s="11">
        <v>15005759.999999998</v>
      </c>
      <c r="E32" s="11">
        <v>0</v>
      </c>
      <c r="F32" s="11">
        <v>0</v>
      </c>
      <c r="G32" s="11">
        <v>474.14</v>
      </c>
      <c r="H32" s="11">
        <v>15005759.999999998</v>
      </c>
      <c r="I32" s="11">
        <v>0</v>
      </c>
      <c r="J32" s="11">
        <v>0</v>
      </c>
      <c r="K32" s="11">
        <v>0</v>
      </c>
      <c r="L32" s="11">
        <v>0</v>
      </c>
      <c r="M32" s="12">
        <v>0</v>
      </c>
      <c r="N32" s="12">
        <v>0</v>
      </c>
      <c r="O32" s="12">
        <v>0</v>
      </c>
      <c r="P32" s="12">
        <v>0</v>
      </c>
    </row>
    <row r="33" spans="1:16" s="2" customFormat="1" ht="33.75" customHeight="1">
      <c r="A33" s="18" t="s">
        <v>14</v>
      </c>
      <c r="B33" s="13" t="s">
        <v>194</v>
      </c>
      <c r="C33" s="11">
        <v>511.06</v>
      </c>
      <c r="D33" s="11">
        <v>16471840</v>
      </c>
      <c r="E33" s="11">
        <v>0</v>
      </c>
      <c r="F33" s="11">
        <v>0</v>
      </c>
      <c r="G33" s="11">
        <v>511.06</v>
      </c>
      <c r="H33" s="11">
        <v>16471840</v>
      </c>
      <c r="I33" s="11">
        <v>0</v>
      </c>
      <c r="J33" s="11">
        <v>0</v>
      </c>
      <c r="K33" s="11">
        <v>0</v>
      </c>
      <c r="L33" s="11">
        <v>0</v>
      </c>
      <c r="M33" s="12">
        <v>0</v>
      </c>
      <c r="N33" s="12">
        <v>0</v>
      </c>
      <c r="O33" s="12">
        <v>0</v>
      </c>
      <c r="P33" s="12">
        <v>0</v>
      </c>
    </row>
    <row r="34" spans="1:16" s="2" customFormat="1" ht="50.25" customHeight="1">
      <c r="A34" s="31" t="s">
        <v>246</v>
      </c>
      <c r="B34" s="32"/>
      <c r="C34" s="11">
        <f aca="true" t="shared" si="3" ref="C34:H34">C35+C36+C37</f>
        <v>1163.44</v>
      </c>
      <c r="D34" s="11">
        <f t="shared" si="3"/>
        <v>37044000</v>
      </c>
      <c r="E34" s="11">
        <f t="shared" si="3"/>
        <v>0</v>
      </c>
      <c r="F34" s="11">
        <f t="shared" si="3"/>
        <v>0</v>
      </c>
      <c r="G34" s="11">
        <f t="shared" si="3"/>
        <v>1163.44</v>
      </c>
      <c r="H34" s="11">
        <f t="shared" si="3"/>
        <v>37044000</v>
      </c>
      <c r="I34" s="11">
        <v>0</v>
      </c>
      <c r="J34" s="11">
        <v>0</v>
      </c>
      <c r="K34" s="11">
        <v>0</v>
      </c>
      <c r="L34" s="11">
        <v>0</v>
      </c>
      <c r="M34" s="12">
        <v>0</v>
      </c>
      <c r="N34" s="12">
        <v>0</v>
      </c>
      <c r="O34" s="12">
        <v>0</v>
      </c>
      <c r="P34" s="12">
        <v>0</v>
      </c>
    </row>
    <row r="35" spans="1:16" s="2" customFormat="1" ht="33.75" customHeight="1">
      <c r="A35" s="17" t="s">
        <v>15</v>
      </c>
      <c r="B35" s="13" t="s">
        <v>195</v>
      </c>
      <c r="C35" s="11">
        <v>371.16</v>
      </c>
      <c r="D35" s="11">
        <v>11639599.999999998</v>
      </c>
      <c r="E35" s="11">
        <v>0</v>
      </c>
      <c r="F35" s="11">
        <v>0</v>
      </c>
      <c r="G35" s="11">
        <v>371.16</v>
      </c>
      <c r="H35" s="11">
        <v>11639599.999999998</v>
      </c>
      <c r="I35" s="11">
        <v>0</v>
      </c>
      <c r="J35" s="11">
        <v>0</v>
      </c>
      <c r="K35" s="11">
        <v>0</v>
      </c>
      <c r="L35" s="11">
        <v>0</v>
      </c>
      <c r="M35" s="12">
        <v>0</v>
      </c>
      <c r="N35" s="12">
        <v>0</v>
      </c>
      <c r="O35" s="12">
        <v>0</v>
      </c>
      <c r="P35" s="12">
        <v>0</v>
      </c>
    </row>
    <row r="36" spans="1:16" s="2" customFormat="1" ht="33.75" customHeight="1">
      <c r="A36" s="17" t="s">
        <v>16</v>
      </c>
      <c r="B36" s="13" t="s">
        <v>42</v>
      </c>
      <c r="C36" s="11">
        <v>391.55</v>
      </c>
      <c r="D36" s="11">
        <v>12636400</v>
      </c>
      <c r="E36" s="11">
        <v>0</v>
      </c>
      <c r="F36" s="11">
        <v>0</v>
      </c>
      <c r="G36" s="11">
        <v>391.55</v>
      </c>
      <c r="H36" s="11">
        <v>12636400</v>
      </c>
      <c r="I36" s="11">
        <v>0</v>
      </c>
      <c r="J36" s="11">
        <v>0</v>
      </c>
      <c r="K36" s="11">
        <v>0</v>
      </c>
      <c r="L36" s="11">
        <v>0</v>
      </c>
      <c r="M36" s="12">
        <v>0</v>
      </c>
      <c r="N36" s="12">
        <v>0</v>
      </c>
      <c r="O36" s="12">
        <v>0</v>
      </c>
      <c r="P36" s="12">
        <v>0</v>
      </c>
    </row>
    <row r="37" spans="1:16" s="2" customFormat="1" ht="33.75" customHeight="1">
      <c r="A37" s="17" t="s">
        <v>17</v>
      </c>
      <c r="B37" s="13" t="s">
        <v>43</v>
      </c>
      <c r="C37" s="11">
        <v>400.73</v>
      </c>
      <c r="D37" s="11">
        <v>12768000.000000002</v>
      </c>
      <c r="E37" s="11">
        <v>0</v>
      </c>
      <c r="F37" s="11">
        <v>0</v>
      </c>
      <c r="G37" s="11">
        <v>400.73</v>
      </c>
      <c r="H37" s="11">
        <v>12768000.000000002</v>
      </c>
      <c r="I37" s="11">
        <v>0</v>
      </c>
      <c r="J37" s="11">
        <v>0</v>
      </c>
      <c r="K37" s="11">
        <v>0</v>
      </c>
      <c r="L37" s="11">
        <v>0</v>
      </c>
      <c r="M37" s="12">
        <v>0</v>
      </c>
      <c r="N37" s="12">
        <v>0</v>
      </c>
      <c r="O37" s="12">
        <v>0</v>
      </c>
      <c r="P37" s="12">
        <v>0</v>
      </c>
    </row>
    <row r="38" spans="1:16" s="2" customFormat="1" ht="48.75" customHeight="1">
      <c r="A38" s="31" t="s">
        <v>247</v>
      </c>
      <c r="B38" s="32"/>
      <c r="C38" s="11">
        <f>C39+C40</f>
        <v>678.37</v>
      </c>
      <c r="D38" s="11">
        <f>D39+D40</f>
        <v>25639320</v>
      </c>
      <c r="E38" s="11">
        <v>0</v>
      </c>
      <c r="F38" s="11">
        <v>0</v>
      </c>
      <c r="G38" s="11">
        <f>G39+G40</f>
        <v>678.37</v>
      </c>
      <c r="H38" s="11">
        <f>H39+H40</f>
        <v>25639320</v>
      </c>
      <c r="I38" s="11">
        <v>0</v>
      </c>
      <c r="J38" s="11">
        <v>0</v>
      </c>
      <c r="K38" s="11">
        <v>0</v>
      </c>
      <c r="L38" s="11">
        <v>0</v>
      </c>
      <c r="M38" s="12">
        <v>0</v>
      </c>
      <c r="N38" s="12">
        <v>0</v>
      </c>
      <c r="O38" s="12">
        <v>0</v>
      </c>
      <c r="P38" s="12">
        <v>0</v>
      </c>
    </row>
    <row r="39" spans="1:16" s="2" customFormat="1" ht="32.25" customHeight="1">
      <c r="A39" s="19" t="s">
        <v>18</v>
      </c>
      <c r="B39" s="20" t="s">
        <v>198</v>
      </c>
      <c r="C39" s="11">
        <v>577.37</v>
      </c>
      <c r="D39" s="11">
        <v>22431920</v>
      </c>
      <c r="E39" s="11">
        <v>0</v>
      </c>
      <c r="F39" s="11">
        <v>0</v>
      </c>
      <c r="G39" s="11">
        <v>577.37</v>
      </c>
      <c r="H39" s="11">
        <v>22431920</v>
      </c>
      <c r="I39" s="11">
        <v>0</v>
      </c>
      <c r="J39" s="11">
        <v>0</v>
      </c>
      <c r="K39" s="11">
        <v>0</v>
      </c>
      <c r="L39" s="11">
        <v>0</v>
      </c>
      <c r="M39" s="12">
        <v>0</v>
      </c>
      <c r="N39" s="12">
        <v>0</v>
      </c>
      <c r="O39" s="12">
        <v>0</v>
      </c>
      <c r="P39" s="12">
        <v>0</v>
      </c>
    </row>
    <row r="40" spans="1:16" s="2" customFormat="1" ht="32.25" customHeight="1">
      <c r="A40" s="19" t="s">
        <v>22</v>
      </c>
      <c r="B40" s="20" t="s">
        <v>259</v>
      </c>
      <c r="C40" s="11">
        <v>101</v>
      </c>
      <c r="D40" s="11">
        <v>3207400</v>
      </c>
      <c r="E40" s="11">
        <v>0</v>
      </c>
      <c r="F40" s="11">
        <v>0</v>
      </c>
      <c r="G40" s="11">
        <v>101</v>
      </c>
      <c r="H40" s="11">
        <v>3207400</v>
      </c>
      <c r="I40" s="11">
        <v>0</v>
      </c>
      <c r="J40" s="11">
        <v>0</v>
      </c>
      <c r="K40" s="11">
        <v>0</v>
      </c>
      <c r="L40" s="11">
        <v>0</v>
      </c>
      <c r="M40" s="12">
        <v>0</v>
      </c>
      <c r="N40" s="12">
        <v>0</v>
      </c>
      <c r="O40" s="12">
        <v>0</v>
      </c>
      <c r="P40" s="12">
        <v>0</v>
      </c>
    </row>
    <row r="41" spans="1:16" s="2" customFormat="1" ht="32.25" customHeight="1">
      <c r="A41" s="53" t="s">
        <v>219</v>
      </c>
      <c r="B41" s="54"/>
      <c r="C41" s="11">
        <f aca="true" t="shared" si="4" ref="C41:H41">C42+C43+C44+C45+C46+C47+C48+C49+C50+C51+C52+C53+C54</f>
        <v>1286.5800000000002</v>
      </c>
      <c r="D41" s="11">
        <f t="shared" si="4"/>
        <v>52199000</v>
      </c>
      <c r="E41" s="11">
        <f t="shared" si="4"/>
        <v>0</v>
      </c>
      <c r="F41" s="11">
        <f t="shared" si="4"/>
        <v>0</v>
      </c>
      <c r="G41" s="11">
        <f t="shared" si="4"/>
        <v>1286.5800000000002</v>
      </c>
      <c r="H41" s="11">
        <f t="shared" si="4"/>
        <v>52199000</v>
      </c>
      <c r="I41" s="11">
        <v>0</v>
      </c>
      <c r="J41" s="11">
        <v>0</v>
      </c>
      <c r="K41" s="11">
        <v>0</v>
      </c>
      <c r="L41" s="11">
        <v>0</v>
      </c>
      <c r="M41" s="12">
        <v>0</v>
      </c>
      <c r="N41" s="12">
        <v>0</v>
      </c>
      <c r="O41" s="12">
        <v>0</v>
      </c>
      <c r="P41" s="12">
        <v>0</v>
      </c>
    </row>
    <row r="42" spans="1:16" s="2" customFormat="1" ht="32.25" customHeight="1">
      <c r="A42" s="19" t="s">
        <v>38</v>
      </c>
      <c r="B42" s="20" t="s">
        <v>26</v>
      </c>
      <c r="C42" s="11">
        <v>71.51</v>
      </c>
      <c r="D42" s="11">
        <v>2733500</v>
      </c>
      <c r="E42" s="11">
        <v>0</v>
      </c>
      <c r="F42" s="11">
        <v>0</v>
      </c>
      <c r="G42" s="11">
        <v>71.51</v>
      </c>
      <c r="H42" s="11">
        <v>2733500</v>
      </c>
      <c r="I42" s="11">
        <v>0</v>
      </c>
      <c r="J42" s="11">
        <v>0</v>
      </c>
      <c r="K42" s="11">
        <v>0</v>
      </c>
      <c r="L42" s="11">
        <v>0</v>
      </c>
      <c r="M42" s="12">
        <v>0</v>
      </c>
      <c r="N42" s="12">
        <v>0</v>
      </c>
      <c r="O42" s="12">
        <v>0</v>
      </c>
      <c r="P42" s="12">
        <v>0</v>
      </c>
    </row>
    <row r="43" spans="1:16" s="2" customFormat="1" ht="32.25" customHeight="1">
      <c r="A43" s="19" t="s">
        <v>39</v>
      </c>
      <c r="B43" s="20" t="s">
        <v>28</v>
      </c>
      <c r="C43" s="11">
        <v>191.63</v>
      </c>
      <c r="D43" s="11">
        <v>7657999.999999999</v>
      </c>
      <c r="E43" s="11">
        <v>0</v>
      </c>
      <c r="F43" s="11">
        <v>0</v>
      </c>
      <c r="G43" s="11">
        <v>191.63</v>
      </c>
      <c r="H43" s="11">
        <v>7657999.999999999</v>
      </c>
      <c r="I43" s="11">
        <v>0</v>
      </c>
      <c r="J43" s="11">
        <v>0</v>
      </c>
      <c r="K43" s="11">
        <v>0</v>
      </c>
      <c r="L43" s="11">
        <v>0</v>
      </c>
      <c r="M43" s="12">
        <v>0</v>
      </c>
      <c r="N43" s="12">
        <v>0</v>
      </c>
      <c r="O43" s="12">
        <v>0</v>
      </c>
      <c r="P43" s="12">
        <v>0</v>
      </c>
    </row>
    <row r="44" spans="1:16" s="2" customFormat="1" ht="32.25" customHeight="1">
      <c r="A44" s="19" t="s">
        <v>40</v>
      </c>
      <c r="B44" s="20" t="s">
        <v>30</v>
      </c>
      <c r="C44" s="11">
        <v>133.35</v>
      </c>
      <c r="D44" s="11">
        <v>4795000</v>
      </c>
      <c r="E44" s="11">
        <v>0</v>
      </c>
      <c r="F44" s="11">
        <v>0</v>
      </c>
      <c r="G44" s="11">
        <v>133.35</v>
      </c>
      <c r="H44" s="11">
        <v>4795000</v>
      </c>
      <c r="I44" s="11">
        <v>0</v>
      </c>
      <c r="J44" s="11">
        <v>0</v>
      </c>
      <c r="K44" s="11">
        <v>0</v>
      </c>
      <c r="L44" s="11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s="2" customFormat="1" ht="32.25" customHeight="1">
      <c r="A45" s="19" t="s">
        <v>41</v>
      </c>
      <c r="B45" s="20" t="s">
        <v>32</v>
      </c>
      <c r="C45" s="11">
        <v>133.19</v>
      </c>
      <c r="D45" s="11">
        <v>5859000</v>
      </c>
      <c r="E45" s="11">
        <v>0</v>
      </c>
      <c r="F45" s="11">
        <v>0</v>
      </c>
      <c r="G45" s="11">
        <v>133.19</v>
      </c>
      <c r="H45" s="11">
        <v>5859000</v>
      </c>
      <c r="I45" s="11">
        <v>0</v>
      </c>
      <c r="J45" s="11">
        <v>0</v>
      </c>
      <c r="K45" s="11">
        <v>0</v>
      </c>
      <c r="L45" s="11">
        <v>0</v>
      </c>
      <c r="M45" s="12">
        <v>0</v>
      </c>
      <c r="N45" s="12">
        <v>0</v>
      </c>
      <c r="O45" s="12">
        <v>0</v>
      </c>
      <c r="P45" s="12">
        <v>0</v>
      </c>
    </row>
    <row r="46" spans="1:16" s="2" customFormat="1" ht="32.25" customHeight="1">
      <c r="A46" s="19" t="s">
        <v>21</v>
      </c>
      <c r="B46" s="20" t="s">
        <v>34</v>
      </c>
      <c r="C46" s="11">
        <v>69.14</v>
      </c>
      <c r="D46" s="11">
        <v>3426500</v>
      </c>
      <c r="E46" s="11">
        <v>0</v>
      </c>
      <c r="F46" s="11">
        <v>0</v>
      </c>
      <c r="G46" s="11">
        <v>69.14</v>
      </c>
      <c r="H46" s="11">
        <v>3426500</v>
      </c>
      <c r="I46" s="11">
        <v>0</v>
      </c>
      <c r="J46" s="11">
        <v>0</v>
      </c>
      <c r="K46" s="11">
        <v>0</v>
      </c>
      <c r="L46" s="11">
        <v>0</v>
      </c>
      <c r="M46" s="12">
        <v>0</v>
      </c>
      <c r="N46" s="12">
        <v>0</v>
      </c>
      <c r="O46" s="12">
        <v>0</v>
      </c>
      <c r="P46" s="12">
        <v>0</v>
      </c>
    </row>
    <row r="47" spans="1:16" s="2" customFormat="1" ht="32.25" customHeight="1">
      <c r="A47" s="19" t="s">
        <v>23</v>
      </c>
      <c r="B47" s="20" t="s">
        <v>147</v>
      </c>
      <c r="C47" s="11">
        <v>122.5</v>
      </c>
      <c r="D47" s="11">
        <v>5047000</v>
      </c>
      <c r="E47" s="11">
        <v>0</v>
      </c>
      <c r="F47" s="11">
        <v>0</v>
      </c>
      <c r="G47" s="11">
        <v>122.5</v>
      </c>
      <c r="H47" s="11">
        <v>5047000</v>
      </c>
      <c r="I47" s="11">
        <v>0</v>
      </c>
      <c r="J47" s="11">
        <v>0</v>
      </c>
      <c r="K47" s="11">
        <v>0</v>
      </c>
      <c r="L47" s="11">
        <v>0</v>
      </c>
      <c r="M47" s="12">
        <v>0</v>
      </c>
      <c r="N47" s="12">
        <v>0</v>
      </c>
      <c r="O47" s="12">
        <v>0</v>
      </c>
      <c r="P47" s="12">
        <v>0</v>
      </c>
    </row>
    <row r="48" spans="1:16" s="2" customFormat="1" ht="32.25" customHeight="1">
      <c r="A48" s="17" t="s">
        <v>24</v>
      </c>
      <c r="B48" s="13" t="s">
        <v>163</v>
      </c>
      <c r="C48" s="11">
        <v>22.3</v>
      </c>
      <c r="D48" s="11">
        <v>864500</v>
      </c>
      <c r="E48" s="11">
        <v>0</v>
      </c>
      <c r="F48" s="11">
        <v>0</v>
      </c>
      <c r="G48" s="11">
        <v>22.3</v>
      </c>
      <c r="H48" s="11">
        <v>864500</v>
      </c>
      <c r="I48" s="11">
        <v>0</v>
      </c>
      <c r="J48" s="11">
        <v>0</v>
      </c>
      <c r="K48" s="11">
        <v>0</v>
      </c>
      <c r="L48" s="11">
        <v>0</v>
      </c>
      <c r="M48" s="12">
        <v>0</v>
      </c>
      <c r="N48" s="12">
        <v>0</v>
      </c>
      <c r="O48" s="12">
        <v>0</v>
      </c>
      <c r="P48" s="12">
        <v>0</v>
      </c>
    </row>
    <row r="49" spans="1:16" s="2" customFormat="1" ht="32.25" customHeight="1">
      <c r="A49" s="17" t="s">
        <v>25</v>
      </c>
      <c r="B49" s="13" t="s">
        <v>143</v>
      </c>
      <c r="C49" s="11">
        <v>30.15</v>
      </c>
      <c r="D49" s="11">
        <v>1155000</v>
      </c>
      <c r="E49" s="11">
        <v>0</v>
      </c>
      <c r="F49" s="11">
        <v>0</v>
      </c>
      <c r="G49" s="11">
        <v>30.15</v>
      </c>
      <c r="H49" s="11">
        <v>1155000</v>
      </c>
      <c r="I49" s="11">
        <v>0</v>
      </c>
      <c r="J49" s="11">
        <v>0</v>
      </c>
      <c r="K49" s="11">
        <v>0</v>
      </c>
      <c r="L49" s="11">
        <v>0</v>
      </c>
      <c r="M49" s="12">
        <v>0</v>
      </c>
      <c r="N49" s="12">
        <v>0</v>
      </c>
      <c r="O49" s="12">
        <v>0</v>
      </c>
      <c r="P49" s="12">
        <v>0</v>
      </c>
    </row>
    <row r="50" spans="1:16" s="2" customFormat="1" ht="32.25" customHeight="1">
      <c r="A50" s="19" t="s">
        <v>27</v>
      </c>
      <c r="B50" s="20" t="s">
        <v>151</v>
      </c>
      <c r="C50" s="11">
        <v>107.43</v>
      </c>
      <c r="D50" s="11">
        <v>3843000</v>
      </c>
      <c r="E50" s="11">
        <v>0</v>
      </c>
      <c r="F50" s="11">
        <v>0</v>
      </c>
      <c r="G50" s="11">
        <v>107.43</v>
      </c>
      <c r="H50" s="11">
        <v>3843000</v>
      </c>
      <c r="I50" s="11">
        <v>0</v>
      </c>
      <c r="J50" s="11">
        <v>0</v>
      </c>
      <c r="K50" s="11">
        <v>0</v>
      </c>
      <c r="L50" s="11">
        <v>0</v>
      </c>
      <c r="M50" s="12">
        <v>0</v>
      </c>
      <c r="N50" s="12">
        <v>0</v>
      </c>
      <c r="O50" s="12">
        <v>0</v>
      </c>
      <c r="P50" s="12">
        <v>0</v>
      </c>
    </row>
    <row r="51" spans="1:16" s="2" customFormat="1" ht="32.25" customHeight="1">
      <c r="A51" s="19" t="s">
        <v>29</v>
      </c>
      <c r="B51" s="20" t="s">
        <v>152</v>
      </c>
      <c r="C51" s="11">
        <v>59.7</v>
      </c>
      <c r="D51" s="11">
        <v>2611000</v>
      </c>
      <c r="E51" s="11">
        <v>0</v>
      </c>
      <c r="F51" s="11">
        <v>0</v>
      </c>
      <c r="G51" s="11">
        <v>59.7</v>
      </c>
      <c r="H51" s="11">
        <v>2611000</v>
      </c>
      <c r="I51" s="11">
        <v>0</v>
      </c>
      <c r="J51" s="11">
        <v>0</v>
      </c>
      <c r="K51" s="11">
        <v>0</v>
      </c>
      <c r="L51" s="11">
        <v>0</v>
      </c>
      <c r="M51" s="12">
        <v>0</v>
      </c>
      <c r="N51" s="12">
        <v>0</v>
      </c>
      <c r="O51" s="12">
        <v>0</v>
      </c>
      <c r="P51" s="12">
        <v>0</v>
      </c>
    </row>
    <row r="52" spans="1:16" s="2" customFormat="1" ht="32.25" customHeight="1">
      <c r="A52" s="19" t="s">
        <v>31</v>
      </c>
      <c r="B52" s="20" t="s">
        <v>144</v>
      </c>
      <c r="C52" s="11">
        <v>213.81</v>
      </c>
      <c r="D52" s="11">
        <v>8799000</v>
      </c>
      <c r="E52" s="11">
        <v>0</v>
      </c>
      <c r="F52" s="11">
        <v>0</v>
      </c>
      <c r="G52" s="11">
        <v>213.81</v>
      </c>
      <c r="H52" s="11">
        <v>8799000</v>
      </c>
      <c r="I52" s="11">
        <v>0</v>
      </c>
      <c r="J52" s="11">
        <v>0</v>
      </c>
      <c r="K52" s="11">
        <v>0</v>
      </c>
      <c r="L52" s="11">
        <v>0</v>
      </c>
      <c r="M52" s="12">
        <v>0</v>
      </c>
      <c r="N52" s="12">
        <v>0</v>
      </c>
      <c r="O52" s="12">
        <v>0</v>
      </c>
      <c r="P52" s="12">
        <v>0</v>
      </c>
    </row>
    <row r="53" spans="1:16" s="2" customFormat="1" ht="32.25" customHeight="1">
      <c r="A53" s="19" t="s">
        <v>33</v>
      </c>
      <c r="B53" s="20" t="s">
        <v>153</v>
      </c>
      <c r="C53" s="11">
        <v>103.98</v>
      </c>
      <c r="D53" s="11">
        <v>4266500</v>
      </c>
      <c r="E53" s="11">
        <v>0</v>
      </c>
      <c r="F53" s="11">
        <v>0</v>
      </c>
      <c r="G53" s="11">
        <v>103.98</v>
      </c>
      <c r="H53" s="11">
        <v>4266500</v>
      </c>
      <c r="I53" s="11">
        <v>0</v>
      </c>
      <c r="J53" s="11">
        <v>0</v>
      </c>
      <c r="K53" s="11">
        <v>0</v>
      </c>
      <c r="L53" s="11">
        <v>0</v>
      </c>
      <c r="M53" s="12">
        <v>0</v>
      </c>
      <c r="N53" s="12">
        <v>0</v>
      </c>
      <c r="O53" s="12">
        <v>0</v>
      </c>
      <c r="P53" s="12">
        <v>0</v>
      </c>
    </row>
    <row r="54" spans="1:16" s="2" customFormat="1" ht="32.25" customHeight="1">
      <c r="A54" s="17" t="s">
        <v>44</v>
      </c>
      <c r="B54" s="13" t="s">
        <v>154</v>
      </c>
      <c r="C54" s="11">
        <v>27.89</v>
      </c>
      <c r="D54" s="11">
        <v>1141000</v>
      </c>
      <c r="E54" s="11">
        <v>0</v>
      </c>
      <c r="F54" s="11">
        <v>0</v>
      </c>
      <c r="G54" s="11">
        <v>27.89</v>
      </c>
      <c r="H54" s="11">
        <v>1141000</v>
      </c>
      <c r="I54" s="11">
        <v>0</v>
      </c>
      <c r="J54" s="11">
        <v>0</v>
      </c>
      <c r="K54" s="11">
        <v>0</v>
      </c>
      <c r="L54" s="11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 s="2" customFormat="1" ht="32.25" customHeight="1">
      <c r="A55" s="31" t="s">
        <v>220</v>
      </c>
      <c r="B55" s="32"/>
      <c r="C55" s="11">
        <f>C56+C57+C58+C59+C60+C61+C62+C63+C64+C65+C66+C67+C68+C69+C70</f>
        <v>9810.040000000003</v>
      </c>
      <c r="D55" s="11">
        <f>D56+D57+D58+D59+D60+D61+D62+D63+D64+D65+D66+D67+D68+D69+D70</f>
        <v>398981827.78999996</v>
      </c>
      <c r="E55" s="11">
        <v>0</v>
      </c>
      <c r="F55" s="11">
        <v>0</v>
      </c>
      <c r="G55" s="11">
        <f>G56+G57+G58+G59+G60+G61+G62+G63+G64+G65+G66+G67+G68+G69+G70</f>
        <v>9810.040000000003</v>
      </c>
      <c r="H55" s="11">
        <f>H56+H57+H58+H59+H60+H61+H62+H63+H64+H65+H66+H67+H68+H69+H70</f>
        <v>398981827.78999996</v>
      </c>
      <c r="I55" s="11">
        <v>0</v>
      </c>
      <c r="J55" s="11">
        <v>0</v>
      </c>
      <c r="K55" s="11">
        <v>0</v>
      </c>
      <c r="L55" s="11">
        <v>0</v>
      </c>
      <c r="M55" s="12">
        <v>0</v>
      </c>
      <c r="N55" s="12">
        <v>0</v>
      </c>
      <c r="O55" s="12">
        <v>0</v>
      </c>
      <c r="P55" s="12">
        <v>0</v>
      </c>
    </row>
    <row r="56" spans="1:16" s="2" customFormat="1" ht="32.25" customHeight="1">
      <c r="A56" s="17" t="s">
        <v>45</v>
      </c>
      <c r="B56" s="13" t="s">
        <v>93</v>
      </c>
      <c r="C56" s="11">
        <v>843.85</v>
      </c>
      <c r="D56" s="11">
        <v>32442250</v>
      </c>
      <c r="E56" s="11">
        <v>0</v>
      </c>
      <c r="F56" s="11">
        <v>0</v>
      </c>
      <c r="G56" s="11">
        <v>843.85</v>
      </c>
      <c r="H56" s="11">
        <v>32442250</v>
      </c>
      <c r="I56" s="11">
        <v>0</v>
      </c>
      <c r="J56" s="11">
        <v>0</v>
      </c>
      <c r="K56" s="11">
        <v>0</v>
      </c>
      <c r="L56" s="11">
        <v>0</v>
      </c>
      <c r="M56" s="12">
        <v>0</v>
      </c>
      <c r="N56" s="12">
        <v>0</v>
      </c>
      <c r="O56" s="12">
        <v>0</v>
      </c>
      <c r="P56" s="12">
        <v>0</v>
      </c>
    </row>
    <row r="57" spans="1:16" s="2" customFormat="1" ht="32.25" customHeight="1">
      <c r="A57" s="17" t="s">
        <v>35</v>
      </c>
      <c r="B57" s="13" t="s">
        <v>94</v>
      </c>
      <c r="C57" s="11">
        <v>728.51</v>
      </c>
      <c r="D57" s="11">
        <v>28466469.52</v>
      </c>
      <c r="E57" s="11">
        <v>0</v>
      </c>
      <c r="F57" s="11">
        <v>0</v>
      </c>
      <c r="G57" s="11">
        <v>728.51</v>
      </c>
      <c r="H57" s="11">
        <v>28466469.52</v>
      </c>
      <c r="I57" s="11">
        <v>0</v>
      </c>
      <c r="J57" s="11">
        <v>0</v>
      </c>
      <c r="K57" s="11">
        <v>0</v>
      </c>
      <c r="L57" s="11">
        <v>0</v>
      </c>
      <c r="M57" s="12">
        <v>0</v>
      </c>
      <c r="N57" s="12">
        <v>0</v>
      </c>
      <c r="O57" s="12">
        <v>0</v>
      </c>
      <c r="P57" s="12">
        <v>0</v>
      </c>
    </row>
    <row r="58" spans="1:16" s="2" customFormat="1" ht="32.25" customHeight="1">
      <c r="A58" s="17" t="s">
        <v>46</v>
      </c>
      <c r="B58" s="13" t="s">
        <v>95</v>
      </c>
      <c r="C58" s="11">
        <v>729.11</v>
      </c>
      <c r="D58" s="11">
        <v>29275000</v>
      </c>
      <c r="E58" s="11">
        <v>0</v>
      </c>
      <c r="F58" s="11">
        <v>0</v>
      </c>
      <c r="G58" s="11">
        <v>729.11</v>
      </c>
      <c r="H58" s="11">
        <v>29275000</v>
      </c>
      <c r="I58" s="11">
        <v>0</v>
      </c>
      <c r="J58" s="11">
        <v>0</v>
      </c>
      <c r="K58" s="11">
        <v>0</v>
      </c>
      <c r="L58" s="11">
        <v>0</v>
      </c>
      <c r="M58" s="12">
        <v>0</v>
      </c>
      <c r="N58" s="12">
        <v>0</v>
      </c>
      <c r="O58" s="12">
        <v>0</v>
      </c>
      <c r="P58" s="12">
        <v>0</v>
      </c>
    </row>
    <row r="59" spans="1:16" s="2" customFormat="1" ht="32.25" customHeight="1">
      <c r="A59" s="17" t="s">
        <v>48</v>
      </c>
      <c r="B59" s="13" t="s">
        <v>101</v>
      </c>
      <c r="C59" s="11">
        <v>342.48</v>
      </c>
      <c r="D59" s="11">
        <v>14572600</v>
      </c>
      <c r="E59" s="11">
        <v>0</v>
      </c>
      <c r="F59" s="11">
        <v>0</v>
      </c>
      <c r="G59" s="11">
        <v>342.48</v>
      </c>
      <c r="H59" s="11">
        <v>14572600</v>
      </c>
      <c r="I59" s="11">
        <v>0</v>
      </c>
      <c r="J59" s="11">
        <v>0</v>
      </c>
      <c r="K59" s="11">
        <v>0</v>
      </c>
      <c r="L59" s="11">
        <v>0</v>
      </c>
      <c r="M59" s="12">
        <v>0</v>
      </c>
      <c r="N59" s="12">
        <v>0</v>
      </c>
      <c r="O59" s="12">
        <v>0</v>
      </c>
      <c r="P59" s="12">
        <v>0</v>
      </c>
    </row>
    <row r="60" spans="1:16" s="2" customFormat="1" ht="32.25" customHeight="1">
      <c r="A60" s="17" t="s">
        <v>50</v>
      </c>
      <c r="B60" s="13" t="s">
        <v>155</v>
      </c>
      <c r="C60" s="11">
        <v>1005.32</v>
      </c>
      <c r="D60" s="11">
        <v>38874411.46</v>
      </c>
      <c r="E60" s="11">
        <v>0</v>
      </c>
      <c r="F60" s="11">
        <v>0</v>
      </c>
      <c r="G60" s="11">
        <v>1005.32</v>
      </c>
      <c r="H60" s="11">
        <v>38874411.46</v>
      </c>
      <c r="I60" s="11">
        <v>0</v>
      </c>
      <c r="J60" s="11">
        <v>0</v>
      </c>
      <c r="K60" s="11">
        <v>0</v>
      </c>
      <c r="L60" s="11">
        <v>0</v>
      </c>
      <c r="M60" s="12">
        <v>0</v>
      </c>
      <c r="N60" s="12">
        <v>0</v>
      </c>
      <c r="O60" s="12">
        <v>0</v>
      </c>
      <c r="P60" s="12">
        <v>0</v>
      </c>
    </row>
    <row r="61" spans="1:16" s="2" customFormat="1" ht="32.25" customHeight="1">
      <c r="A61" s="17" t="s">
        <v>52</v>
      </c>
      <c r="B61" s="13" t="s">
        <v>156</v>
      </c>
      <c r="C61" s="11">
        <v>1011.38</v>
      </c>
      <c r="D61" s="11">
        <v>39516244.99</v>
      </c>
      <c r="E61" s="11">
        <v>0</v>
      </c>
      <c r="F61" s="11">
        <v>0</v>
      </c>
      <c r="G61" s="11">
        <v>1011.38</v>
      </c>
      <c r="H61" s="11">
        <v>39516244.99</v>
      </c>
      <c r="I61" s="11">
        <v>0</v>
      </c>
      <c r="J61" s="11">
        <v>0</v>
      </c>
      <c r="K61" s="11">
        <v>0</v>
      </c>
      <c r="L61" s="11">
        <v>0</v>
      </c>
      <c r="M61" s="12">
        <v>0</v>
      </c>
      <c r="N61" s="12">
        <v>0</v>
      </c>
      <c r="O61" s="12">
        <v>0</v>
      </c>
      <c r="P61" s="12">
        <v>0</v>
      </c>
    </row>
    <row r="62" spans="1:16" s="2" customFormat="1" ht="32.25" customHeight="1">
      <c r="A62" s="17" t="s">
        <v>53</v>
      </c>
      <c r="B62" s="13" t="s">
        <v>88</v>
      </c>
      <c r="C62" s="11">
        <v>796.1</v>
      </c>
      <c r="D62" s="11">
        <v>34331100</v>
      </c>
      <c r="E62" s="11">
        <v>0</v>
      </c>
      <c r="F62" s="11">
        <v>0</v>
      </c>
      <c r="G62" s="11">
        <v>796.1</v>
      </c>
      <c r="H62" s="11">
        <v>34331100</v>
      </c>
      <c r="I62" s="11">
        <v>0</v>
      </c>
      <c r="J62" s="11">
        <v>0</v>
      </c>
      <c r="K62" s="11">
        <v>0</v>
      </c>
      <c r="L62" s="11">
        <v>0</v>
      </c>
      <c r="M62" s="12">
        <v>0</v>
      </c>
      <c r="N62" s="12">
        <v>0</v>
      </c>
      <c r="O62" s="12">
        <v>0</v>
      </c>
      <c r="P62" s="12">
        <v>0</v>
      </c>
    </row>
    <row r="63" spans="1:16" s="2" customFormat="1" ht="32.25" customHeight="1">
      <c r="A63" s="17" t="s">
        <v>54</v>
      </c>
      <c r="B63" s="13" t="s">
        <v>89</v>
      </c>
      <c r="C63" s="11">
        <v>834.52</v>
      </c>
      <c r="D63" s="11">
        <v>36436593.61</v>
      </c>
      <c r="E63" s="11">
        <v>0</v>
      </c>
      <c r="F63" s="11">
        <v>0</v>
      </c>
      <c r="G63" s="11">
        <v>834.52</v>
      </c>
      <c r="H63" s="11">
        <v>36436593.61</v>
      </c>
      <c r="I63" s="11">
        <v>0</v>
      </c>
      <c r="J63" s="11">
        <v>0</v>
      </c>
      <c r="K63" s="11">
        <v>0</v>
      </c>
      <c r="L63" s="11">
        <v>0</v>
      </c>
      <c r="M63" s="12">
        <v>0</v>
      </c>
      <c r="N63" s="12">
        <v>0</v>
      </c>
      <c r="O63" s="12">
        <v>0</v>
      </c>
      <c r="P63" s="12">
        <v>0</v>
      </c>
    </row>
    <row r="64" spans="1:16" s="2" customFormat="1" ht="32.25" customHeight="1">
      <c r="A64" s="17" t="s">
        <v>145</v>
      </c>
      <c r="B64" s="13" t="s">
        <v>90</v>
      </c>
      <c r="C64" s="11">
        <v>734.32</v>
      </c>
      <c r="D64" s="11">
        <v>28533705.35</v>
      </c>
      <c r="E64" s="11">
        <v>0</v>
      </c>
      <c r="F64" s="11">
        <v>0</v>
      </c>
      <c r="G64" s="11">
        <v>734.32</v>
      </c>
      <c r="H64" s="11">
        <v>28533705.35</v>
      </c>
      <c r="I64" s="11">
        <v>0</v>
      </c>
      <c r="J64" s="11">
        <v>0</v>
      </c>
      <c r="K64" s="11">
        <v>0</v>
      </c>
      <c r="L64" s="11">
        <v>0</v>
      </c>
      <c r="M64" s="12">
        <v>0</v>
      </c>
      <c r="N64" s="12">
        <v>0</v>
      </c>
      <c r="O64" s="12">
        <v>0</v>
      </c>
      <c r="P64" s="12">
        <v>0</v>
      </c>
    </row>
    <row r="65" spans="1:16" s="2" customFormat="1" ht="32.25" customHeight="1">
      <c r="A65" s="17" t="s">
        <v>173</v>
      </c>
      <c r="B65" s="13" t="s">
        <v>99</v>
      </c>
      <c r="C65" s="11">
        <v>393.6</v>
      </c>
      <c r="D65" s="11">
        <v>17515090.36</v>
      </c>
      <c r="E65" s="11">
        <v>0</v>
      </c>
      <c r="F65" s="11">
        <v>0</v>
      </c>
      <c r="G65" s="11">
        <v>393.6</v>
      </c>
      <c r="H65" s="11">
        <v>17515090.36</v>
      </c>
      <c r="I65" s="11">
        <v>0</v>
      </c>
      <c r="J65" s="11">
        <v>0</v>
      </c>
      <c r="K65" s="11">
        <v>0</v>
      </c>
      <c r="L65" s="11">
        <v>0</v>
      </c>
      <c r="M65" s="12">
        <v>0</v>
      </c>
      <c r="N65" s="12">
        <v>0</v>
      </c>
      <c r="O65" s="12">
        <v>0</v>
      </c>
      <c r="P65" s="12">
        <v>0</v>
      </c>
    </row>
    <row r="66" spans="1:16" s="2" customFormat="1" ht="32.25" customHeight="1">
      <c r="A66" s="17" t="s">
        <v>174</v>
      </c>
      <c r="B66" s="13" t="s">
        <v>91</v>
      </c>
      <c r="C66" s="11">
        <v>389.83</v>
      </c>
      <c r="D66" s="11">
        <v>16419142.219999999</v>
      </c>
      <c r="E66" s="11">
        <v>0</v>
      </c>
      <c r="F66" s="11">
        <v>0</v>
      </c>
      <c r="G66" s="11">
        <v>389.83</v>
      </c>
      <c r="H66" s="11">
        <v>16419142.219999999</v>
      </c>
      <c r="I66" s="11">
        <v>0</v>
      </c>
      <c r="J66" s="11">
        <v>0</v>
      </c>
      <c r="K66" s="11">
        <v>0</v>
      </c>
      <c r="L66" s="11">
        <v>0</v>
      </c>
      <c r="M66" s="12">
        <v>0</v>
      </c>
      <c r="N66" s="12">
        <v>0</v>
      </c>
      <c r="O66" s="12">
        <v>0</v>
      </c>
      <c r="P66" s="12">
        <v>0</v>
      </c>
    </row>
    <row r="67" spans="1:16" s="2" customFormat="1" ht="32.25" customHeight="1">
      <c r="A67" s="17" t="s">
        <v>57</v>
      </c>
      <c r="B67" s="13" t="s">
        <v>92</v>
      </c>
      <c r="C67" s="11">
        <v>404.79</v>
      </c>
      <c r="D67" s="11">
        <v>17391500</v>
      </c>
      <c r="E67" s="11">
        <v>0</v>
      </c>
      <c r="F67" s="11">
        <v>0</v>
      </c>
      <c r="G67" s="11">
        <v>404.79</v>
      </c>
      <c r="H67" s="11">
        <v>17391500</v>
      </c>
      <c r="I67" s="11">
        <v>0</v>
      </c>
      <c r="J67" s="11">
        <v>0</v>
      </c>
      <c r="K67" s="11">
        <v>0</v>
      </c>
      <c r="L67" s="11">
        <v>0</v>
      </c>
      <c r="M67" s="12">
        <v>0</v>
      </c>
      <c r="N67" s="12">
        <v>0</v>
      </c>
      <c r="O67" s="12">
        <v>0</v>
      </c>
      <c r="P67" s="12">
        <v>0</v>
      </c>
    </row>
    <row r="68" spans="1:16" s="2" customFormat="1" ht="32.25" customHeight="1">
      <c r="A68" s="17" t="s">
        <v>58</v>
      </c>
      <c r="B68" s="13" t="s">
        <v>96</v>
      </c>
      <c r="C68" s="11">
        <v>720.86</v>
      </c>
      <c r="D68" s="11">
        <v>28876400</v>
      </c>
      <c r="E68" s="11">
        <v>0</v>
      </c>
      <c r="F68" s="11">
        <v>0</v>
      </c>
      <c r="G68" s="11">
        <v>720.86</v>
      </c>
      <c r="H68" s="11">
        <v>28876400</v>
      </c>
      <c r="I68" s="11">
        <v>0</v>
      </c>
      <c r="J68" s="11">
        <v>0</v>
      </c>
      <c r="K68" s="11">
        <v>0</v>
      </c>
      <c r="L68" s="11">
        <v>0</v>
      </c>
      <c r="M68" s="12">
        <v>0</v>
      </c>
      <c r="N68" s="12">
        <v>0</v>
      </c>
      <c r="O68" s="12">
        <v>0</v>
      </c>
      <c r="P68" s="12">
        <v>0</v>
      </c>
    </row>
    <row r="69" spans="1:16" s="2" customFormat="1" ht="32.25" customHeight="1">
      <c r="A69" s="17" t="s">
        <v>59</v>
      </c>
      <c r="B69" s="13" t="s">
        <v>97</v>
      </c>
      <c r="C69" s="11">
        <v>598.94</v>
      </c>
      <c r="D69" s="11">
        <v>24798200</v>
      </c>
      <c r="E69" s="11">
        <v>0</v>
      </c>
      <c r="F69" s="11">
        <v>0</v>
      </c>
      <c r="G69" s="11">
        <v>598.94</v>
      </c>
      <c r="H69" s="11">
        <v>24798200</v>
      </c>
      <c r="I69" s="11">
        <v>0</v>
      </c>
      <c r="J69" s="11">
        <v>0</v>
      </c>
      <c r="K69" s="11">
        <v>0</v>
      </c>
      <c r="L69" s="11">
        <v>0</v>
      </c>
      <c r="M69" s="12">
        <v>0</v>
      </c>
      <c r="N69" s="12">
        <v>0</v>
      </c>
      <c r="O69" s="12">
        <v>0</v>
      </c>
      <c r="P69" s="12">
        <v>0</v>
      </c>
    </row>
    <row r="70" spans="1:16" s="2" customFormat="1" ht="32.25" customHeight="1">
      <c r="A70" s="17" t="s">
        <v>60</v>
      </c>
      <c r="B70" s="13" t="s">
        <v>146</v>
      </c>
      <c r="C70" s="11">
        <v>276.43</v>
      </c>
      <c r="D70" s="11">
        <v>11533120.280000001</v>
      </c>
      <c r="E70" s="11">
        <v>0</v>
      </c>
      <c r="F70" s="11">
        <v>0</v>
      </c>
      <c r="G70" s="11">
        <v>276.43</v>
      </c>
      <c r="H70" s="11">
        <v>11533120.280000001</v>
      </c>
      <c r="I70" s="11">
        <v>0</v>
      </c>
      <c r="J70" s="11">
        <v>0</v>
      </c>
      <c r="K70" s="11">
        <v>0</v>
      </c>
      <c r="L70" s="11">
        <v>0</v>
      </c>
      <c r="M70" s="12">
        <v>0</v>
      </c>
      <c r="N70" s="12">
        <v>0</v>
      </c>
      <c r="O70" s="12">
        <v>0</v>
      </c>
      <c r="P70" s="12">
        <v>0</v>
      </c>
    </row>
    <row r="71" spans="1:16" s="2" customFormat="1" ht="32.25" customHeight="1">
      <c r="A71" s="33" t="s">
        <v>187</v>
      </c>
      <c r="B71" s="34"/>
      <c r="C71" s="11">
        <v>394.34</v>
      </c>
      <c r="D71" s="11">
        <v>12277352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2">
        <v>0</v>
      </c>
      <c r="N71" s="12">
        <v>0</v>
      </c>
      <c r="O71" s="11">
        <v>394.34</v>
      </c>
      <c r="P71" s="11">
        <v>12277352</v>
      </c>
    </row>
    <row r="72" spans="1:16" s="2" customFormat="1" ht="32.25" customHeight="1">
      <c r="A72" s="31" t="s">
        <v>220</v>
      </c>
      <c r="B72" s="32"/>
      <c r="C72" s="11">
        <f aca="true" t="shared" si="5" ref="C72:N72">C73</f>
        <v>394.34</v>
      </c>
      <c r="D72" s="11">
        <f t="shared" si="5"/>
        <v>12277352</v>
      </c>
      <c r="E72" s="11">
        <f t="shared" si="5"/>
        <v>0</v>
      </c>
      <c r="F72" s="11">
        <f t="shared" si="5"/>
        <v>0</v>
      </c>
      <c r="G72" s="11">
        <f t="shared" si="5"/>
        <v>0</v>
      </c>
      <c r="H72" s="11">
        <f t="shared" si="5"/>
        <v>0</v>
      </c>
      <c r="I72" s="11">
        <f t="shared" si="5"/>
        <v>0</v>
      </c>
      <c r="J72" s="11">
        <f t="shared" si="5"/>
        <v>0</v>
      </c>
      <c r="K72" s="11">
        <f t="shared" si="5"/>
        <v>0</v>
      </c>
      <c r="L72" s="11">
        <f t="shared" si="5"/>
        <v>0</v>
      </c>
      <c r="M72" s="11">
        <f t="shared" si="5"/>
        <v>0</v>
      </c>
      <c r="N72" s="11">
        <f t="shared" si="5"/>
        <v>0</v>
      </c>
      <c r="O72" s="11">
        <f>O73</f>
        <v>394.34</v>
      </c>
      <c r="P72" s="11">
        <f>P73</f>
        <v>12277352</v>
      </c>
    </row>
    <row r="73" spans="1:16" s="2" customFormat="1" ht="32.25" customHeight="1">
      <c r="A73" s="17" t="s">
        <v>139</v>
      </c>
      <c r="B73" s="13" t="s">
        <v>199</v>
      </c>
      <c r="C73" s="11">
        <v>394.34</v>
      </c>
      <c r="D73" s="11">
        <v>12277352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2">
        <v>0</v>
      </c>
      <c r="N73" s="12">
        <v>0</v>
      </c>
      <c r="O73" s="11">
        <v>394.34</v>
      </c>
      <c r="P73" s="11">
        <v>12277352</v>
      </c>
    </row>
    <row r="74" spans="1:16" s="2" customFormat="1" ht="32.25" customHeight="1">
      <c r="A74" s="36" t="s">
        <v>277</v>
      </c>
      <c r="B74" s="37"/>
      <c r="C74" s="11">
        <f>C75+C120</f>
        <v>12566.279999999999</v>
      </c>
      <c r="D74" s="11">
        <f aca="true" t="shared" si="6" ref="D74:I74">D75+D120</f>
        <v>351855840</v>
      </c>
      <c r="E74" s="11">
        <f t="shared" si="6"/>
        <v>0</v>
      </c>
      <c r="F74" s="11">
        <f t="shared" si="6"/>
        <v>0</v>
      </c>
      <c r="G74" s="11">
        <f t="shared" si="6"/>
        <v>12566.279999999999</v>
      </c>
      <c r="H74" s="11">
        <f t="shared" si="6"/>
        <v>351855840</v>
      </c>
      <c r="I74" s="11">
        <f t="shared" si="6"/>
        <v>0</v>
      </c>
      <c r="J74" s="11">
        <v>0</v>
      </c>
      <c r="K74" s="11">
        <v>0</v>
      </c>
      <c r="L74" s="11">
        <v>0</v>
      </c>
      <c r="M74" s="12">
        <v>0</v>
      </c>
      <c r="N74" s="12">
        <v>0</v>
      </c>
      <c r="O74" s="12">
        <v>0</v>
      </c>
      <c r="P74" s="12">
        <v>0</v>
      </c>
    </row>
    <row r="75" spans="1:16" s="2" customFormat="1" ht="32.25" customHeight="1">
      <c r="A75" s="31" t="s">
        <v>278</v>
      </c>
      <c r="B75" s="32"/>
      <c r="C75" s="11">
        <f aca="true" t="shared" si="7" ref="C75:H75">C76+C80+C90+C93+C95+C97+C103+C114</f>
        <v>11093.779999999999</v>
      </c>
      <c r="D75" s="11">
        <f t="shared" si="7"/>
        <v>310625840</v>
      </c>
      <c r="E75" s="11">
        <f t="shared" si="7"/>
        <v>0</v>
      </c>
      <c r="F75" s="11">
        <f t="shared" si="7"/>
        <v>0</v>
      </c>
      <c r="G75" s="11">
        <f t="shared" si="7"/>
        <v>11093.779999999999</v>
      </c>
      <c r="H75" s="11">
        <f t="shared" si="7"/>
        <v>310625840</v>
      </c>
      <c r="I75" s="11">
        <v>0</v>
      </c>
      <c r="J75" s="11">
        <v>0</v>
      </c>
      <c r="K75" s="11">
        <v>0</v>
      </c>
      <c r="L75" s="11">
        <v>0</v>
      </c>
      <c r="M75" s="12">
        <v>0</v>
      </c>
      <c r="N75" s="12">
        <v>0</v>
      </c>
      <c r="O75" s="12">
        <v>0</v>
      </c>
      <c r="P75" s="12">
        <v>0</v>
      </c>
    </row>
    <row r="76" spans="1:16" s="2" customFormat="1" ht="48.75" customHeight="1">
      <c r="A76" s="31" t="s">
        <v>243</v>
      </c>
      <c r="B76" s="32"/>
      <c r="C76" s="11">
        <f>C77+C78+C79</f>
        <v>891.93</v>
      </c>
      <c r="D76" s="11">
        <f>D77+D78+D79</f>
        <v>24974040</v>
      </c>
      <c r="E76" s="11">
        <v>0</v>
      </c>
      <c r="F76" s="11">
        <v>0</v>
      </c>
      <c r="G76" s="11">
        <f>G77+G78+G79</f>
        <v>891.93</v>
      </c>
      <c r="H76" s="11">
        <f>H77+H78+H79</f>
        <v>24974040</v>
      </c>
      <c r="I76" s="11">
        <v>0</v>
      </c>
      <c r="J76" s="11">
        <v>0</v>
      </c>
      <c r="K76" s="11">
        <v>0</v>
      </c>
      <c r="L76" s="11">
        <v>0</v>
      </c>
      <c r="M76" s="12">
        <v>0</v>
      </c>
      <c r="N76" s="12">
        <v>0</v>
      </c>
      <c r="O76" s="12">
        <v>0</v>
      </c>
      <c r="P76" s="12">
        <v>0</v>
      </c>
    </row>
    <row r="77" spans="1:16" s="2" customFormat="1" ht="32.25" customHeight="1">
      <c r="A77" s="17" t="s">
        <v>61</v>
      </c>
      <c r="B77" s="13" t="s">
        <v>37</v>
      </c>
      <c r="C77" s="11">
        <v>107.51</v>
      </c>
      <c r="D77" s="11">
        <v>3010280</v>
      </c>
      <c r="E77" s="11">
        <v>0</v>
      </c>
      <c r="F77" s="11">
        <v>0</v>
      </c>
      <c r="G77" s="11">
        <v>107.51</v>
      </c>
      <c r="H77" s="11">
        <v>3010280</v>
      </c>
      <c r="I77" s="11">
        <v>0</v>
      </c>
      <c r="J77" s="11">
        <v>0</v>
      </c>
      <c r="K77" s="11">
        <v>0</v>
      </c>
      <c r="L77" s="11">
        <v>0</v>
      </c>
      <c r="M77" s="12">
        <v>0</v>
      </c>
      <c r="N77" s="12">
        <v>0</v>
      </c>
      <c r="O77" s="12">
        <v>0</v>
      </c>
      <c r="P77" s="12">
        <v>0</v>
      </c>
    </row>
    <row r="78" spans="1:16" s="2" customFormat="1" ht="32.25" customHeight="1">
      <c r="A78" s="17" t="s">
        <v>62</v>
      </c>
      <c r="B78" s="13" t="s">
        <v>19</v>
      </c>
      <c r="C78" s="11">
        <v>287.9</v>
      </c>
      <c r="D78" s="11">
        <v>8061199.999999999</v>
      </c>
      <c r="E78" s="11">
        <v>0</v>
      </c>
      <c r="F78" s="11">
        <v>0</v>
      </c>
      <c r="G78" s="11">
        <v>287.9</v>
      </c>
      <c r="H78" s="11">
        <v>8061199.999999999</v>
      </c>
      <c r="I78" s="11">
        <v>0</v>
      </c>
      <c r="J78" s="11">
        <v>0</v>
      </c>
      <c r="K78" s="11">
        <v>0</v>
      </c>
      <c r="L78" s="11">
        <v>0</v>
      </c>
      <c r="M78" s="12">
        <v>0</v>
      </c>
      <c r="N78" s="12">
        <v>0</v>
      </c>
      <c r="O78" s="12">
        <v>0</v>
      </c>
      <c r="P78" s="12">
        <v>0</v>
      </c>
    </row>
    <row r="79" spans="1:16" s="2" customFormat="1" ht="32.25" customHeight="1">
      <c r="A79" s="17" t="s">
        <v>63</v>
      </c>
      <c r="B79" s="13" t="s">
        <v>188</v>
      </c>
      <c r="C79" s="11">
        <v>496.52</v>
      </c>
      <c r="D79" s="11">
        <v>13902560</v>
      </c>
      <c r="E79" s="11">
        <v>0</v>
      </c>
      <c r="F79" s="11">
        <v>0</v>
      </c>
      <c r="G79" s="11">
        <v>496.52</v>
      </c>
      <c r="H79" s="11">
        <v>13902560</v>
      </c>
      <c r="I79" s="11">
        <v>0</v>
      </c>
      <c r="J79" s="11">
        <v>0</v>
      </c>
      <c r="K79" s="11">
        <v>0</v>
      </c>
      <c r="L79" s="11">
        <v>0</v>
      </c>
      <c r="M79" s="12">
        <v>0</v>
      </c>
      <c r="N79" s="12">
        <v>0</v>
      </c>
      <c r="O79" s="12">
        <v>0</v>
      </c>
      <c r="P79" s="12">
        <v>0</v>
      </c>
    </row>
    <row r="80" spans="1:16" s="2" customFormat="1" ht="48.75" customHeight="1">
      <c r="A80" s="31" t="s">
        <v>242</v>
      </c>
      <c r="B80" s="32"/>
      <c r="C80" s="11">
        <v>1923.46</v>
      </c>
      <c r="D80" s="11">
        <v>53856880</v>
      </c>
      <c r="E80" s="11">
        <v>0</v>
      </c>
      <c r="F80" s="11">
        <v>0</v>
      </c>
      <c r="G80" s="11">
        <f>G81+G82+G83+G84+G85+G86+G87+G88+G89</f>
        <v>1923.46</v>
      </c>
      <c r="H80" s="11">
        <v>53856880</v>
      </c>
      <c r="I80" s="11">
        <v>0</v>
      </c>
      <c r="J80" s="11">
        <v>0</v>
      </c>
      <c r="K80" s="11">
        <v>0</v>
      </c>
      <c r="L80" s="11">
        <v>0</v>
      </c>
      <c r="M80" s="12">
        <v>0</v>
      </c>
      <c r="N80" s="12">
        <v>0</v>
      </c>
      <c r="O80" s="12">
        <v>0</v>
      </c>
      <c r="P80" s="12">
        <v>0</v>
      </c>
    </row>
    <row r="81" spans="1:16" s="2" customFormat="1" ht="32.25" customHeight="1">
      <c r="A81" s="17" t="s">
        <v>82</v>
      </c>
      <c r="B81" s="13" t="s">
        <v>200</v>
      </c>
      <c r="C81" s="11">
        <v>99.38</v>
      </c>
      <c r="D81" s="11">
        <v>2782640</v>
      </c>
      <c r="E81" s="11">
        <v>0</v>
      </c>
      <c r="F81" s="11">
        <v>0</v>
      </c>
      <c r="G81" s="11">
        <v>99.38</v>
      </c>
      <c r="H81" s="11">
        <v>2782640</v>
      </c>
      <c r="I81" s="11">
        <v>0</v>
      </c>
      <c r="J81" s="11">
        <v>0</v>
      </c>
      <c r="K81" s="11">
        <v>0</v>
      </c>
      <c r="L81" s="11">
        <v>0</v>
      </c>
      <c r="M81" s="12">
        <v>0</v>
      </c>
      <c r="N81" s="12">
        <v>0</v>
      </c>
      <c r="O81" s="12">
        <v>0</v>
      </c>
      <c r="P81" s="12">
        <v>0</v>
      </c>
    </row>
    <row r="82" spans="1:16" s="2" customFormat="1" ht="32.25" customHeight="1">
      <c r="A82" s="17" t="s">
        <v>83</v>
      </c>
      <c r="B82" s="13" t="s">
        <v>201</v>
      </c>
      <c r="C82" s="11">
        <v>140.13</v>
      </c>
      <c r="D82" s="11">
        <v>3923640</v>
      </c>
      <c r="E82" s="11">
        <v>0</v>
      </c>
      <c r="F82" s="11">
        <v>0</v>
      </c>
      <c r="G82" s="11">
        <v>140.13</v>
      </c>
      <c r="H82" s="11">
        <v>3923640</v>
      </c>
      <c r="I82" s="11">
        <v>0</v>
      </c>
      <c r="J82" s="11">
        <v>0</v>
      </c>
      <c r="K82" s="11">
        <v>0</v>
      </c>
      <c r="L82" s="11">
        <v>0</v>
      </c>
      <c r="M82" s="12">
        <v>0</v>
      </c>
      <c r="N82" s="12">
        <v>0</v>
      </c>
      <c r="O82" s="12">
        <v>0</v>
      </c>
      <c r="P82" s="12">
        <v>0</v>
      </c>
    </row>
    <row r="83" spans="1:16" s="2" customFormat="1" ht="32.25" customHeight="1">
      <c r="A83" s="17" t="s">
        <v>84</v>
      </c>
      <c r="B83" s="13" t="s">
        <v>202</v>
      </c>
      <c r="C83" s="11">
        <v>91</v>
      </c>
      <c r="D83" s="11">
        <v>2548000</v>
      </c>
      <c r="E83" s="11">
        <v>0</v>
      </c>
      <c r="F83" s="11">
        <v>0</v>
      </c>
      <c r="G83" s="11">
        <v>91</v>
      </c>
      <c r="H83" s="11">
        <v>2548000</v>
      </c>
      <c r="I83" s="11">
        <v>0</v>
      </c>
      <c r="J83" s="11">
        <v>0</v>
      </c>
      <c r="K83" s="11">
        <v>0</v>
      </c>
      <c r="L83" s="11">
        <v>0</v>
      </c>
      <c r="M83" s="12">
        <v>0</v>
      </c>
      <c r="N83" s="12">
        <v>0</v>
      </c>
      <c r="O83" s="12">
        <v>0</v>
      </c>
      <c r="P83" s="12">
        <v>0</v>
      </c>
    </row>
    <row r="84" spans="1:16" s="2" customFormat="1" ht="32.25" customHeight="1">
      <c r="A84" s="17" t="s">
        <v>85</v>
      </c>
      <c r="B84" s="13" t="s">
        <v>203</v>
      </c>
      <c r="C84" s="11">
        <v>484.52</v>
      </c>
      <c r="D84" s="11">
        <v>13566560</v>
      </c>
      <c r="E84" s="11">
        <v>0</v>
      </c>
      <c r="F84" s="11">
        <v>0</v>
      </c>
      <c r="G84" s="11">
        <v>484.52</v>
      </c>
      <c r="H84" s="11">
        <v>13566560</v>
      </c>
      <c r="I84" s="11">
        <v>0</v>
      </c>
      <c r="J84" s="11">
        <v>0</v>
      </c>
      <c r="K84" s="11">
        <v>0</v>
      </c>
      <c r="L84" s="11">
        <v>0</v>
      </c>
      <c r="M84" s="12">
        <v>0</v>
      </c>
      <c r="N84" s="12">
        <v>0</v>
      </c>
      <c r="O84" s="12">
        <v>0</v>
      </c>
      <c r="P84" s="12">
        <v>0</v>
      </c>
    </row>
    <row r="85" spans="1:16" s="2" customFormat="1" ht="32.25" customHeight="1">
      <c r="A85" s="17" t="s">
        <v>86</v>
      </c>
      <c r="B85" s="13" t="s">
        <v>204</v>
      </c>
      <c r="C85" s="11">
        <v>397.1</v>
      </c>
      <c r="D85" s="11">
        <v>11118800</v>
      </c>
      <c r="E85" s="11">
        <v>0</v>
      </c>
      <c r="F85" s="11">
        <v>0</v>
      </c>
      <c r="G85" s="11">
        <v>397.1</v>
      </c>
      <c r="H85" s="11">
        <v>11118800</v>
      </c>
      <c r="I85" s="11">
        <v>0</v>
      </c>
      <c r="J85" s="11">
        <v>0</v>
      </c>
      <c r="K85" s="11">
        <v>0</v>
      </c>
      <c r="L85" s="11">
        <v>0</v>
      </c>
      <c r="M85" s="12">
        <v>0</v>
      </c>
      <c r="N85" s="12">
        <v>0</v>
      </c>
      <c r="O85" s="12">
        <v>0</v>
      </c>
      <c r="P85" s="12">
        <v>0</v>
      </c>
    </row>
    <row r="86" spans="1:16" s="5" customFormat="1" ht="32.25" customHeight="1">
      <c r="A86" s="17" t="s">
        <v>87</v>
      </c>
      <c r="B86" s="13" t="s">
        <v>205</v>
      </c>
      <c r="C86" s="21">
        <v>148.77</v>
      </c>
      <c r="D86" s="21">
        <v>4165560.0000000005</v>
      </c>
      <c r="E86" s="11">
        <v>0</v>
      </c>
      <c r="F86" s="11">
        <v>0</v>
      </c>
      <c r="G86" s="21">
        <v>148.77</v>
      </c>
      <c r="H86" s="21">
        <v>4165560.0000000005</v>
      </c>
      <c r="I86" s="11">
        <v>0</v>
      </c>
      <c r="J86" s="11">
        <v>0</v>
      </c>
      <c r="K86" s="11">
        <v>0</v>
      </c>
      <c r="L86" s="11">
        <v>0</v>
      </c>
      <c r="M86" s="12">
        <v>0</v>
      </c>
      <c r="N86" s="12">
        <v>0</v>
      </c>
      <c r="O86" s="12">
        <v>0</v>
      </c>
      <c r="P86" s="12">
        <v>0</v>
      </c>
    </row>
    <row r="87" spans="1:16" s="5" customFormat="1" ht="32.25" customHeight="1">
      <c r="A87" s="17" t="s">
        <v>104</v>
      </c>
      <c r="B87" s="13" t="s">
        <v>206</v>
      </c>
      <c r="C87" s="21">
        <v>150.8</v>
      </c>
      <c r="D87" s="21">
        <v>4222400</v>
      </c>
      <c r="E87" s="11">
        <v>0</v>
      </c>
      <c r="F87" s="11">
        <v>0</v>
      </c>
      <c r="G87" s="21">
        <v>150.8</v>
      </c>
      <c r="H87" s="21">
        <v>4222400</v>
      </c>
      <c r="I87" s="11">
        <v>0</v>
      </c>
      <c r="J87" s="11">
        <v>0</v>
      </c>
      <c r="K87" s="11">
        <v>0</v>
      </c>
      <c r="L87" s="11">
        <v>0</v>
      </c>
      <c r="M87" s="12">
        <v>0</v>
      </c>
      <c r="N87" s="12">
        <v>0</v>
      </c>
      <c r="O87" s="12">
        <v>0</v>
      </c>
      <c r="P87" s="12">
        <v>0</v>
      </c>
    </row>
    <row r="88" spans="1:16" s="2" customFormat="1" ht="32.25" customHeight="1">
      <c r="A88" s="17" t="s">
        <v>180</v>
      </c>
      <c r="B88" s="13" t="s">
        <v>207</v>
      </c>
      <c r="C88" s="11">
        <v>178.19</v>
      </c>
      <c r="D88" s="11">
        <v>4989320</v>
      </c>
      <c r="E88" s="11">
        <v>0</v>
      </c>
      <c r="F88" s="11">
        <v>0</v>
      </c>
      <c r="G88" s="11">
        <v>178.19</v>
      </c>
      <c r="H88" s="11">
        <v>4989320</v>
      </c>
      <c r="I88" s="11">
        <v>0</v>
      </c>
      <c r="J88" s="11">
        <v>0</v>
      </c>
      <c r="K88" s="11">
        <v>0</v>
      </c>
      <c r="L88" s="11">
        <v>0</v>
      </c>
      <c r="M88" s="12">
        <v>0</v>
      </c>
      <c r="N88" s="12">
        <v>0</v>
      </c>
      <c r="O88" s="12">
        <v>0</v>
      </c>
      <c r="P88" s="12">
        <v>0</v>
      </c>
    </row>
    <row r="89" spans="1:16" s="5" customFormat="1" ht="32.25" customHeight="1">
      <c r="A89" s="17" t="s">
        <v>64</v>
      </c>
      <c r="B89" s="13" t="s">
        <v>208</v>
      </c>
      <c r="C89" s="21">
        <v>233.57</v>
      </c>
      <c r="D89" s="21">
        <v>6539960</v>
      </c>
      <c r="E89" s="11">
        <v>0</v>
      </c>
      <c r="F89" s="11">
        <v>0</v>
      </c>
      <c r="G89" s="21">
        <v>233.57</v>
      </c>
      <c r="H89" s="21">
        <v>6539960</v>
      </c>
      <c r="I89" s="11">
        <v>0</v>
      </c>
      <c r="J89" s="11">
        <v>0</v>
      </c>
      <c r="K89" s="11">
        <v>0</v>
      </c>
      <c r="L89" s="11">
        <v>0</v>
      </c>
      <c r="M89" s="12">
        <v>0</v>
      </c>
      <c r="N89" s="12">
        <v>0</v>
      </c>
      <c r="O89" s="12">
        <v>0</v>
      </c>
      <c r="P89" s="12">
        <v>0</v>
      </c>
    </row>
    <row r="90" spans="1:16" s="5" customFormat="1" ht="49.5" customHeight="1">
      <c r="A90" s="31" t="s">
        <v>248</v>
      </c>
      <c r="B90" s="32"/>
      <c r="C90" s="21">
        <v>770.6</v>
      </c>
      <c r="D90" s="21">
        <v>21576800</v>
      </c>
      <c r="E90" s="11">
        <v>0</v>
      </c>
      <c r="F90" s="11">
        <v>0</v>
      </c>
      <c r="G90" s="21">
        <f>G91+G92</f>
        <v>770.6</v>
      </c>
      <c r="H90" s="21">
        <v>21576800</v>
      </c>
      <c r="I90" s="11">
        <v>0</v>
      </c>
      <c r="J90" s="11">
        <v>0</v>
      </c>
      <c r="K90" s="11">
        <v>0</v>
      </c>
      <c r="L90" s="11">
        <v>0</v>
      </c>
      <c r="M90" s="12">
        <v>0</v>
      </c>
      <c r="N90" s="12">
        <v>0</v>
      </c>
      <c r="O90" s="12">
        <v>0</v>
      </c>
      <c r="P90" s="12">
        <v>0</v>
      </c>
    </row>
    <row r="91" spans="1:16" s="5" customFormat="1" ht="32.25" customHeight="1">
      <c r="A91" s="17" t="s">
        <v>105</v>
      </c>
      <c r="B91" s="13" t="s">
        <v>209</v>
      </c>
      <c r="C91" s="21">
        <v>389.31</v>
      </c>
      <c r="D91" s="21">
        <v>10900680</v>
      </c>
      <c r="E91" s="11">
        <v>0</v>
      </c>
      <c r="F91" s="11">
        <v>0</v>
      </c>
      <c r="G91" s="21">
        <v>389.31</v>
      </c>
      <c r="H91" s="21">
        <v>10900680</v>
      </c>
      <c r="I91" s="11">
        <v>0</v>
      </c>
      <c r="J91" s="11">
        <v>0</v>
      </c>
      <c r="K91" s="11">
        <v>0</v>
      </c>
      <c r="L91" s="11">
        <v>0</v>
      </c>
      <c r="M91" s="12">
        <v>0</v>
      </c>
      <c r="N91" s="12">
        <v>0</v>
      </c>
      <c r="O91" s="12">
        <v>0</v>
      </c>
      <c r="P91" s="12">
        <v>0</v>
      </c>
    </row>
    <row r="92" spans="1:16" s="5" customFormat="1" ht="32.25" customHeight="1">
      <c r="A92" s="17" t="s">
        <v>175</v>
      </c>
      <c r="B92" s="13" t="s">
        <v>210</v>
      </c>
      <c r="C92" s="21">
        <v>381.29</v>
      </c>
      <c r="D92" s="21">
        <v>10676120</v>
      </c>
      <c r="E92" s="11">
        <v>0</v>
      </c>
      <c r="F92" s="11">
        <v>0</v>
      </c>
      <c r="G92" s="21">
        <v>381.29</v>
      </c>
      <c r="H92" s="21">
        <v>10676120</v>
      </c>
      <c r="I92" s="11">
        <v>0</v>
      </c>
      <c r="J92" s="11">
        <v>0</v>
      </c>
      <c r="K92" s="11">
        <v>0</v>
      </c>
      <c r="L92" s="11">
        <v>0</v>
      </c>
      <c r="M92" s="12">
        <v>0</v>
      </c>
      <c r="N92" s="12">
        <v>0</v>
      </c>
      <c r="O92" s="12">
        <v>0</v>
      </c>
      <c r="P92" s="12">
        <v>0</v>
      </c>
    </row>
    <row r="93" spans="1:16" s="5" customFormat="1" ht="48.75" customHeight="1">
      <c r="A93" s="31" t="s">
        <v>249</v>
      </c>
      <c r="B93" s="32"/>
      <c r="C93" s="21">
        <v>725.3</v>
      </c>
      <c r="D93" s="21">
        <v>20308400</v>
      </c>
      <c r="E93" s="11">
        <v>0</v>
      </c>
      <c r="F93" s="11">
        <v>0</v>
      </c>
      <c r="G93" s="21">
        <f>G94</f>
        <v>725.3</v>
      </c>
      <c r="H93" s="21">
        <v>20308400</v>
      </c>
      <c r="I93" s="11">
        <v>0</v>
      </c>
      <c r="J93" s="11">
        <v>0</v>
      </c>
      <c r="K93" s="11">
        <v>0</v>
      </c>
      <c r="L93" s="11">
        <v>0</v>
      </c>
      <c r="M93" s="12">
        <v>0</v>
      </c>
      <c r="N93" s="12">
        <v>0</v>
      </c>
      <c r="O93" s="12">
        <v>0</v>
      </c>
      <c r="P93" s="12">
        <v>0</v>
      </c>
    </row>
    <row r="94" spans="1:16" s="5" customFormat="1" ht="32.25" customHeight="1">
      <c r="A94" s="17" t="s">
        <v>176</v>
      </c>
      <c r="B94" s="13" t="s">
        <v>211</v>
      </c>
      <c r="C94" s="21">
        <v>725.3</v>
      </c>
      <c r="D94" s="21">
        <v>20308400</v>
      </c>
      <c r="E94" s="11">
        <v>0</v>
      </c>
      <c r="F94" s="11">
        <v>0</v>
      </c>
      <c r="G94" s="21">
        <v>725.3</v>
      </c>
      <c r="H94" s="21">
        <v>20308400</v>
      </c>
      <c r="I94" s="11">
        <v>0</v>
      </c>
      <c r="J94" s="11">
        <v>0</v>
      </c>
      <c r="K94" s="11">
        <v>0</v>
      </c>
      <c r="L94" s="11">
        <v>0</v>
      </c>
      <c r="M94" s="12">
        <v>0</v>
      </c>
      <c r="N94" s="12">
        <v>0</v>
      </c>
      <c r="O94" s="12">
        <v>0</v>
      </c>
      <c r="P94" s="12">
        <v>0</v>
      </c>
    </row>
    <row r="95" spans="1:16" s="5" customFormat="1" ht="48.75" customHeight="1">
      <c r="A95" s="31" t="s">
        <v>250</v>
      </c>
      <c r="B95" s="32"/>
      <c r="C95" s="21">
        <f aca="true" t="shared" si="8" ref="C95:H95">C96</f>
        <v>459.65</v>
      </c>
      <c r="D95" s="21">
        <f t="shared" si="8"/>
        <v>12870200</v>
      </c>
      <c r="E95" s="21">
        <f t="shared" si="8"/>
        <v>0</v>
      </c>
      <c r="F95" s="21">
        <f t="shared" si="8"/>
        <v>0</v>
      </c>
      <c r="G95" s="21">
        <f t="shared" si="8"/>
        <v>459.65</v>
      </c>
      <c r="H95" s="21">
        <f t="shared" si="8"/>
        <v>12870200</v>
      </c>
      <c r="I95" s="11">
        <v>0</v>
      </c>
      <c r="J95" s="11">
        <v>0</v>
      </c>
      <c r="K95" s="11">
        <v>0</v>
      </c>
      <c r="L95" s="11">
        <v>0</v>
      </c>
      <c r="M95" s="12">
        <v>0</v>
      </c>
      <c r="N95" s="12">
        <v>0</v>
      </c>
      <c r="O95" s="12">
        <v>0</v>
      </c>
      <c r="P95" s="12">
        <v>0</v>
      </c>
    </row>
    <row r="96" spans="1:16" s="5" customFormat="1" ht="32.25" customHeight="1">
      <c r="A96" s="17" t="s">
        <v>177</v>
      </c>
      <c r="B96" s="13" t="s">
        <v>213</v>
      </c>
      <c r="C96" s="21">
        <v>459.65</v>
      </c>
      <c r="D96" s="21">
        <v>12870200</v>
      </c>
      <c r="E96" s="11">
        <v>0</v>
      </c>
      <c r="F96" s="11">
        <v>0</v>
      </c>
      <c r="G96" s="21">
        <v>459.65</v>
      </c>
      <c r="H96" s="21">
        <v>12870200</v>
      </c>
      <c r="I96" s="11">
        <v>0</v>
      </c>
      <c r="J96" s="11">
        <v>0</v>
      </c>
      <c r="K96" s="11">
        <v>0</v>
      </c>
      <c r="L96" s="11">
        <v>0</v>
      </c>
      <c r="M96" s="12">
        <v>0</v>
      </c>
      <c r="N96" s="12">
        <v>0</v>
      </c>
      <c r="O96" s="12">
        <v>0</v>
      </c>
      <c r="P96" s="12">
        <v>0</v>
      </c>
    </row>
    <row r="97" spans="1:16" s="2" customFormat="1" ht="50.25" customHeight="1">
      <c r="A97" s="31" t="s">
        <v>251</v>
      </c>
      <c r="B97" s="32"/>
      <c r="C97" s="11">
        <f aca="true" t="shared" si="9" ref="C97:H97">C98+C99+C100+C101+C102</f>
        <v>2050.6400000000003</v>
      </c>
      <c r="D97" s="11">
        <f t="shared" si="9"/>
        <v>57417920</v>
      </c>
      <c r="E97" s="11">
        <f t="shared" si="9"/>
        <v>0</v>
      </c>
      <c r="F97" s="11">
        <f t="shared" si="9"/>
        <v>0</v>
      </c>
      <c r="G97" s="11">
        <f t="shared" si="9"/>
        <v>2050.6400000000003</v>
      </c>
      <c r="H97" s="11">
        <f t="shared" si="9"/>
        <v>57417920</v>
      </c>
      <c r="I97" s="11">
        <v>0</v>
      </c>
      <c r="J97" s="11">
        <v>0</v>
      </c>
      <c r="K97" s="11">
        <v>0</v>
      </c>
      <c r="L97" s="11">
        <v>0</v>
      </c>
      <c r="M97" s="12">
        <v>0</v>
      </c>
      <c r="N97" s="12">
        <v>0</v>
      </c>
      <c r="O97" s="12">
        <v>0</v>
      </c>
      <c r="P97" s="12">
        <v>0</v>
      </c>
    </row>
    <row r="98" spans="1:16" s="2" customFormat="1" ht="33.75" customHeight="1">
      <c r="A98" s="17" t="s">
        <v>65</v>
      </c>
      <c r="B98" s="13" t="s">
        <v>214</v>
      </c>
      <c r="C98" s="11">
        <v>393.3</v>
      </c>
      <c r="D98" s="11">
        <v>11012400</v>
      </c>
      <c r="E98" s="11">
        <v>0</v>
      </c>
      <c r="F98" s="11">
        <v>0</v>
      </c>
      <c r="G98" s="11">
        <v>393.3</v>
      </c>
      <c r="H98" s="11">
        <v>11012400</v>
      </c>
      <c r="I98" s="11">
        <v>0</v>
      </c>
      <c r="J98" s="11">
        <v>0</v>
      </c>
      <c r="K98" s="11">
        <v>0</v>
      </c>
      <c r="L98" s="11">
        <v>0</v>
      </c>
      <c r="M98" s="12">
        <v>0</v>
      </c>
      <c r="N98" s="12">
        <v>0</v>
      </c>
      <c r="O98" s="12">
        <v>0</v>
      </c>
      <c r="P98" s="12">
        <v>0</v>
      </c>
    </row>
    <row r="99" spans="1:16" s="2" customFormat="1" ht="33.75" customHeight="1">
      <c r="A99" s="17" t="s">
        <v>66</v>
      </c>
      <c r="B99" s="13" t="s">
        <v>216</v>
      </c>
      <c r="C99" s="11">
        <v>374.44</v>
      </c>
      <c r="D99" s="11">
        <v>10484320</v>
      </c>
      <c r="E99" s="11">
        <v>0</v>
      </c>
      <c r="F99" s="11">
        <v>0</v>
      </c>
      <c r="G99" s="11">
        <v>374.44</v>
      </c>
      <c r="H99" s="11">
        <v>10484320</v>
      </c>
      <c r="I99" s="11">
        <v>0</v>
      </c>
      <c r="J99" s="11">
        <v>0</v>
      </c>
      <c r="K99" s="11">
        <v>0</v>
      </c>
      <c r="L99" s="11">
        <v>0</v>
      </c>
      <c r="M99" s="12">
        <v>0</v>
      </c>
      <c r="N99" s="12">
        <v>0</v>
      </c>
      <c r="O99" s="12">
        <v>0</v>
      </c>
      <c r="P99" s="12">
        <v>0</v>
      </c>
    </row>
    <row r="100" spans="1:16" s="2" customFormat="1" ht="33.75" customHeight="1">
      <c r="A100" s="17" t="s">
        <v>67</v>
      </c>
      <c r="B100" s="13" t="s">
        <v>215</v>
      </c>
      <c r="C100" s="11">
        <v>426.85</v>
      </c>
      <c r="D100" s="11">
        <v>11951800</v>
      </c>
      <c r="E100" s="11">
        <v>0</v>
      </c>
      <c r="F100" s="11">
        <v>0</v>
      </c>
      <c r="G100" s="11">
        <v>426.85</v>
      </c>
      <c r="H100" s="11">
        <v>11951800</v>
      </c>
      <c r="I100" s="11">
        <v>0</v>
      </c>
      <c r="J100" s="11">
        <v>0</v>
      </c>
      <c r="K100" s="11">
        <v>0</v>
      </c>
      <c r="L100" s="11">
        <v>0</v>
      </c>
      <c r="M100" s="12">
        <v>0</v>
      </c>
      <c r="N100" s="12">
        <v>0</v>
      </c>
      <c r="O100" s="12">
        <v>0</v>
      </c>
      <c r="P100" s="12">
        <v>0</v>
      </c>
    </row>
    <row r="101" spans="1:16" s="2" customFormat="1" ht="33.75" customHeight="1">
      <c r="A101" s="17" t="s">
        <v>68</v>
      </c>
      <c r="B101" s="13" t="s">
        <v>217</v>
      </c>
      <c r="C101" s="11">
        <v>427.67</v>
      </c>
      <c r="D101" s="11">
        <v>11974760</v>
      </c>
      <c r="E101" s="11">
        <v>0</v>
      </c>
      <c r="F101" s="11">
        <v>0</v>
      </c>
      <c r="G101" s="11">
        <v>427.67</v>
      </c>
      <c r="H101" s="11">
        <v>11974760</v>
      </c>
      <c r="I101" s="11">
        <v>0</v>
      </c>
      <c r="J101" s="11">
        <v>0</v>
      </c>
      <c r="K101" s="11">
        <v>0</v>
      </c>
      <c r="L101" s="11">
        <v>0</v>
      </c>
      <c r="M101" s="12">
        <v>0</v>
      </c>
      <c r="N101" s="12">
        <v>0</v>
      </c>
      <c r="O101" s="12">
        <v>0</v>
      </c>
      <c r="P101" s="12">
        <v>0</v>
      </c>
    </row>
    <row r="102" spans="1:16" s="2" customFormat="1" ht="33.75" customHeight="1">
      <c r="A102" s="17" t="s">
        <v>69</v>
      </c>
      <c r="B102" s="13" t="s">
        <v>218</v>
      </c>
      <c r="C102" s="11">
        <v>428.38</v>
      </c>
      <c r="D102" s="11">
        <v>11994640</v>
      </c>
      <c r="E102" s="11">
        <v>0</v>
      </c>
      <c r="F102" s="11">
        <v>0</v>
      </c>
      <c r="G102" s="11">
        <v>428.38</v>
      </c>
      <c r="H102" s="11">
        <v>11994640</v>
      </c>
      <c r="I102" s="11">
        <v>0</v>
      </c>
      <c r="J102" s="11">
        <v>0</v>
      </c>
      <c r="K102" s="11">
        <v>0</v>
      </c>
      <c r="L102" s="11">
        <v>0</v>
      </c>
      <c r="M102" s="12">
        <v>0</v>
      </c>
      <c r="N102" s="12">
        <v>0</v>
      </c>
      <c r="O102" s="12">
        <v>0</v>
      </c>
      <c r="P102" s="12">
        <v>0</v>
      </c>
    </row>
    <row r="103" spans="1:16" s="2" customFormat="1" ht="32.25" customHeight="1">
      <c r="A103" s="31" t="s">
        <v>219</v>
      </c>
      <c r="B103" s="32"/>
      <c r="C103" s="11">
        <f aca="true" t="shared" si="10" ref="C103:H103">C104+C105+C106+C107+C108+C109+C110+C111+C112+C113</f>
        <v>2306</v>
      </c>
      <c r="D103" s="11">
        <f t="shared" si="10"/>
        <v>64568000</v>
      </c>
      <c r="E103" s="11">
        <f t="shared" si="10"/>
        <v>0</v>
      </c>
      <c r="F103" s="11">
        <f t="shared" si="10"/>
        <v>0</v>
      </c>
      <c r="G103" s="11">
        <f t="shared" si="10"/>
        <v>2306</v>
      </c>
      <c r="H103" s="11">
        <f t="shared" si="10"/>
        <v>64568000</v>
      </c>
      <c r="I103" s="11">
        <v>0</v>
      </c>
      <c r="J103" s="11">
        <v>0</v>
      </c>
      <c r="K103" s="11">
        <v>0</v>
      </c>
      <c r="L103" s="11">
        <v>0</v>
      </c>
      <c r="M103" s="12">
        <v>0</v>
      </c>
      <c r="N103" s="12">
        <v>0</v>
      </c>
      <c r="O103" s="12">
        <v>0</v>
      </c>
      <c r="P103" s="12">
        <v>0</v>
      </c>
    </row>
    <row r="104" spans="1:16" s="2" customFormat="1" ht="33.75" customHeight="1">
      <c r="A104" s="17" t="s">
        <v>70</v>
      </c>
      <c r="B104" s="13" t="s">
        <v>157</v>
      </c>
      <c r="C104" s="11">
        <v>102.27</v>
      </c>
      <c r="D104" s="11">
        <v>2863560</v>
      </c>
      <c r="E104" s="11">
        <v>0</v>
      </c>
      <c r="F104" s="11">
        <v>0</v>
      </c>
      <c r="G104" s="11">
        <v>102.27</v>
      </c>
      <c r="H104" s="11">
        <v>2863560</v>
      </c>
      <c r="I104" s="11">
        <v>0</v>
      </c>
      <c r="J104" s="11">
        <v>0</v>
      </c>
      <c r="K104" s="11">
        <v>0</v>
      </c>
      <c r="L104" s="11">
        <v>0</v>
      </c>
      <c r="M104" s="12">
        <v>0</v>
      </c>
      <c r="N104" s="12">
        <v>0</v>
      </c>
      <c r="O104" s="12">
        <v>0</v>
      </c>
      <c r="P104" s="12">
        <v>0</v>
      </c>
    </row>
    <row r="105" spans="1:16" s="2" customFormat="1" ht="35.25" customHeight="1">
      <c r="A105" s="17" t="s">
        <v>71</v>
      </c>
      <c r="B105" s="13" t="s">
        <v>158</v>
      </c>
      <c r="C105" s="11">
        <v>156.59</v>
      </c>
      <c r="D105" s="11">
        <v>4384520</v>
      </c>
      <c r="E105" s="11">
        <v>0</v>
      </c>
      <c r="F105" s="11">
        <v>0</v>
      </c>
      <c r="G105" s="11">
        <v>156.59</v>
      </c>
      <c r="H105" s="11">
        <v>4384520</v>
      </c>
      <c r="I105" s="11">
        <v>0</v>
      </c>
      <c r="J105" s="11">
        <v>0</v>
      </c>
      <c r="K105" s="11">
        <v>0</v>
      </c>
      <c r="L105" s="11">
        <v>0</v>
      </c>
      <c r="M105" s="12">
        <v>0</v>
      </c>
      <c r="N105" s="12">
        <v>0</v>
      </c>
      <c r="O105" s="12">
        <v>0</v>
      </c>
      <c r="P105" s="12">
        <v>0</v>
      </c>
    </row>
    <row r="106" spans="1:16" s="2" customFormat="1" ht="35.25" customHeight="1">
      <c r="A106" s="17" t="s">
        <v>72</v>
      </c>
      <c r="B106" s="13" t="s">
        <v>159</v>
      </c>
      <c r="C106" s="11">
        <v>153.79</v>
      </c>
      <c r="D106" s="11">
        <v>4306120</v>
      </c>
      <c r="E106" s="11">
        <v>0</v>
      </c>
      <c r="F106" s="11">
        <v>0</v>
      </c>
      <c r="G106" s="11">
        <v>153.79</v>
      </c>
      <c r="H106" s="11">
        <v>4306120</v>
      </c>
      <c r="I106" s="11">
        <v>0</v>
      </c>
      <c r="J106" s="11">
        <v>0</v>
      </c>
      <c r="K106" s="11">
        <v>0</v>
      </c>
      <c r="L106" s="11">
        <v>0</v>
      </c>
      <c r="M106" s="12">
        <v>0</v>
      </c>
      <c r="N106" s="12">
        <v>0</v>
      </c>
      <c r="O106" s="12">
        <v>0</v>
      </c>
      <c r="P106" s="12">
        <v>0</v>
      </c>
    </row>
    <row r="107" spans="1:16" s="2" customFormat="1" ht="35.25" customHeight="1">
      <c r="A107" s="17" t="s">
        <v>73</v>
      </c>
      <c r="B107" s="13" t="s">
        <v>163</v>
      </c>
      <c r="C107" s="11">
        <v>113.63</v>
      </c>
      <c r="D107" s="11">
        <v>3181640</v>
      </c>
      <c r="E107" s="11">
        <v>0</v>
      </c>
      <c r="F107" s="11">
        <v>0</v>
      </c>
      <c r="G107" s="11">
        <v>113.63</v>
      </c>
      <c r="H107" s="11">
        <v>3181640</v>
      </c>
      <c r="I107" s="11">
        <v>0</v>
      </c>
      <c r="J107" s="11">
        <v>0</v>
      </c>
      <c r="K107" s="11">
        <v>0</v>
      </c>
      <c r="L107" s="11">
        <v>0</v>
      </c>
      <c r="M107" s="12">
        <v>0</v>
      </c>
      <c r="N107" s="12">
        <v>0</v>
      </c>
      <c r="O107" s="12">
        <v>0</v>
      </c>
      <c r="P107" s="12">
        <v>0</v>
      </c>
    </row>
    <row r="108" spans="1:16" s="2" customFormat="1" ht="33.75" customHeight="1">
      <c r="A108" s="17" t="s">
        <v>74</v>
      </c>
      <c r="B108" s="13" t="s">
        <v>148</v>
      </c>
      <c r="C108" s="11">
        <v>169.3</v>
      </c>
      <c r="D108" s="11">
        <v>4740400</v>
      </c>
      <c r="E108" s="11">
        <v>0</v>
      </c>
      <c r="F108" s="11">
        <v>0</v>
      </c>
      <c r="G108" s="11">
        <v>169.3</v>
      </c>
      <c r="H108" s="11">
        <v>4740400</v>
      </c>
      <c r="I108" s="11">
        <v>0</v>
      </c>
      <c r="J108" s="11">
        <v>0</v>
      </c>
      <c r="K108" s="11">
        <v>0</v>
      </c>
      <c r="L108" s="11">
        <v>0</v>
      </c>
      <c r="M108" s="12">
        <v>0</v>
      </c>
      <c r="N108" s="12">
        <v>0</v>
      </c>
      <c r="O108" s="12">
        <v>0</v>
      </c>
      <c r="P108" s="12">
        <v>0</v>
      </c>
    </row>
    <row r="109" spans="1:16" s="2" customFormat="1" ht="33.75" customHeight="1">
      <c r="A109" s="17" t="s">
        <v>75</v>
      </c>
      <c r="B109" s="13" t="s">
        <v>149</v>
      </c>
      <c r="C109" s="11">
        <v>469.97</v>
      </c>
      <c r="D109" s="11">
        <v>13159160</v>
      </c>
      <c r="E109" s="11">
        <v>0</v>
      </c>
      <c r="F109" s="11">
        <v>0</v>
      </c>
      <c r="G109" s="11">
        <v>469.97</v>
      </c>
      <c r="H109" s="11">
        <v>13159160</v>
      </c>
      <c r="I109" s="11">
        <v>0</v>
      </c>
      <c r="J109" s="11">
        <v>0</v>
      </c>
      <c r="K109" s="11">
        <v>0</v>
      </c>
      <c r="L109" s="11">
        <v>0</v>
      </c>
      <c r="M109" s="12">
        <v>0</v>
      </c>
      <c r="N109" s="12">
        <v>0</v>
      </c>
      <c r="O109" s="12">
        <v>0</v>
      </c>
      <c r="P109" s="12">
        <v>0</v>
      </c>
    </row>
    <row r="110" spans="1:16" s="2" customFormat="1" ht="33.75" customHeight="1">
      <c r="A110" s="17" t="s">
        <v>76</v>
      </c>
      <c r="B110" s="13" t="s">
        <v>143</v>
      </c>
      <c r="C110" s="11">
        <v>495.36</v>
      </c>
      <c r="D110" s="11">
        <v>13870080</v>
      </c>
      <c r="E110" s="11">
        <v>0</v>
      </c>
      <c r="F110" s="11">
        <v>0</v>
      </c>
      <c r="G110" s="11">
        <v>495.36</v>
      </c>
      <c r="H110" s="11">
        <v>13870080</v>
      </c>
      <c r="I110" s="11">
        <v>0</v>
      </c>
      <c r="J110" s="11">
        <v>0</v>
      </c>
      <c r="K110" s="11">
        <v>0</v>
      </c>
      <c r="L110" s="11">
        <v>0</v>
      </c>
      <c r="M110" s="12">
        <v>0</v>
      </c>
      <c r="N110" s="12">
        <v>0</v>
      </c>
      <c r="O110" s="12">
        <v>0</v>
      </c>
      <c r="P110" s="12">
        <v>0</v>
      </c>
    </row>
    <row r="111" spans="1:16" s="2" customFormat="1" ht="35.25" customHeight="1">
      <c r="A111" s="17" t="s">
        <v>77</v>
      </c>
      <c r="B111" s="13" t="s">
        <v>165</v>
      </c>
      <c r="C111" s="11">
        <v>107.28</v>
      </c>
      <c r="D111" s="11">
        <v>3003840</v>
      </c>
      <c r="E111" s="11">
        <v>0</v>
      </c>
      <c r="F111" s="11">
        <v>0</v>
      </c>
      <c r="G111" s="11">
        <v>107.28</v>
      </c>
      <c r="H111" s="11">
        <v>3003840</v>
      </c>
      <c r="I111" s="11">
        <v>0</v>
      </c>
      <c r="J111" s="11">
        <v>0</v>
      </c>
      <c r="K111" s="11">
        <v>0</v>
      </c>
      <c r="L111" s="11">
        <v>0</v>
      </c>
      <c r="M111" s="12">
        <v>0</v>
      </c>
      <c r="N111" s="12">
        <v>0</v>
      </c>
      <c r="O111" s="12">
        <v>0</v>
      </c>
      <c r="P111" s="12">
        <v>0</v>
      </c>
    </row>
    <row r="112" spans="1:16" s="2" customFormat="1" ht="35.25" customHeight="1">
      <c r="A112" s="17" t="s">
        <v>78</v>
      </c>
      <c r="B112" s="13" t="s">
        <v>166</v>
      </c>
      <c r="C112" s="11">
        <v>152.78</v>
      </c>
      <c r="D112" s="11">
        <v>4277840</v>
      </c>
      <c r="E112" s="11">
        <v>0</v>
      </c>
      <c r="F112" s="11">
        <v>0</v>
      </c>
      <c r="G112" s="11">
        <v>152.78</v>
      </c>
      <c r="H112" s="11">
        <v>4277840</v>
      </c>
      <c r="I112" s="11">
        <v>0</v>
      </c>
      <c r="J112" s="11">
        <v>0</v>
      </c>
      <c r="K112" s="11">
        <v>0</v>
      </c>
      <c r="L112" s="11">
        <v>0</v>
      </c>
      <c r="M112" s="12">
        <v>0</v>
      </c>
      <c r="N112" s="12">
        <v>0</v>
      </c>
      <c r="O112" s="12">
        <v>0</v>
      </c>
      <c r="P112" s="12">
        <v>0</v>
      </c>
    </row>
    <row r="113" spans="1:16" s="2" customFormat="1" ht="33.75" customHeight="1">
      <c r="A113" s="17" t="s">
        <v>79</v>
      </c>
      <c r="B113" s="13" t="s">
        <v>154</v>
      </c>
      <c r="C113" s="11">
        <v>385.03</v>
      </c>
      <c r="D113" s="11">
        <v>10780840</v>
      </c>
      <c r="E113" s="11">
        <v>0</v>
      </c>
      <c r="F113" s="11">
        <v>0</v>
      </c>
      <c r="G113" s="11">
        <v>385.03</v>
      </c>
      <c r="H113" s="11">
        <v>10780840</v>
      </c>
      <c r="I113" s="11">
        <v>0</v>
      </c>
      <c r="J113" s="11">
        <v>0</v>
      </c>
      <c r="K113" s="11">
        <v>0</v>
      </c>
      <c r="L113" s="11">
        <v>0</v>
      </c>
      <c r="M113" s="12">
        <v>0</v>
      </c>
      <c r="N113" s="12">
        <v>0</v>
      </c>
      <c r="O113" s="12">
        <v>0</v>
      </c>
      <c r="P113" s="12">
        <v>0</v>
      </c>
    </row>
    <row r="114" spans="1:16" s="2" customFormat="1" ht="33.75" customHeight="1">
      <c r="A114" s="31" t="s">
        <v>220</v>
      </c>
      <c r="B114" s="32"/>
      <c r="C114" s="11">
        <f aca="true" t="shared" si="11" ref="C114:H114">C115+C116+C117+C118+C119</f>
        <v>1966.1999999999998</v>
      </c>
      <c r="D114" s="11">
        <f t="shared" si="11"/>
        <v>55053600</v>
      </c>
      <c r="E114" s="11">
        <f t="shared" si="11"/>
        <v>0</v>
      </c>
      <c r="F114" s="11">
        <f t="shared" si="11"/>
        <v>0</v>
      </c>
      <c r="G114" s="11">
        <f t="shared" si="11"/>
        <v>1966.1999999999998</v>
      </c>
      <c r="H114" s="11">
        <f t="shared" si="11"/>
        <v>55053600</v>
      </c>
      <c r="I114" s="11">
        <v>0</v>
      </c>
      <c r="J114" s="11">
        <v>0</v>
      </c>
      <c r="K114" s="11">
        <v>0</v>
      </c>
      <c r="L114" s="11">
        <v>0</v>
      </c>
      <c r="M114" s="12">
        <v>0</v>
      </c>
      <c r="N114" s="12">
        <v>0</v>
      </c>
      <c r="O114" s="12">
        <v>0</v>
      </c>
      <c r="P114" s="12">
        <v>0</v>
      </c>
    </row>
    <row r="115" spans="1:16" s="2" customFormat="1" ht="33.75" customHeight="1">
      <c r="A115" s="17" t="s">
        <v>80</v>
      </c>
      <c r="B115" s="13" t="s">
        <v>168</v>
      </c>
      <c r="C115" s="11">
        <v>385.97</v>
      </c>
      <c r="D115" s="11">
        <v>10807160</v>
      </c>
      <c r="E115" s="11">
        <v>0</v>
      </c>
      <c r="F115" s="11">
        <v>0</v>
      </c>
      <c r="G115" s="11">
        <v>385.97</v>
      </c>
      <c r="H115" s="11">
        <v>10807160</v>
      </c>
      <c r="I115" s="11">
        <v>0</v>
      </c>
      <c r="J115" s="11">
        <v>0</v>
      </c>
      <c r="K115" s="11">
        <v>0</v>
      </c>
      <c r="L115" s="11">
        <v>0</v>
      </c>
      <c r="M115" s="12">
        <v>0</v>
      </c>
      <c r="N115" s="12">
        <v>0</v>
      </c>
      <c r="O115" s="12">
        <v>0</v>
      </c>
      <c r="P115" s="12">
        <v>0</v>
      </c>
    </row>
    <row r="116" spans="1:16" s="2" customFormat="1" ht="33.75" customHeight="1">
      <c r="A116" s="17" t="s">
        <v>81</v>
      </c>
      <c r="B116" s="13" t="s">
        <v>102</v>
      </c>
      <c r="C116" s="11">
        <v>216.9</v>
      </c>
      <c r="D116" s="11">
        <v>6073200</v>
      </c>
      <c r="E116" s="11">
        <v>0</v>
      </c>
      <c r="F116" s="11">
        <v>0</v>
      </c>
      <c r="G116" s="11">
        <v>216.9</v>
      </c>
      <c r="H116" s="11">
        <v>6073200</v>
      </c>
      <c r="I116" s="11">
        <v>0</v>
      </c>
      <c r="J116" s="11">
        <v>0</v>
      </c>
      <c r="K116" s="11">
        <v>0</v>
      </c>
      <c r="L116" s="11">
        <v>0</v>
      </c>
      <c r="M116" s="12">
        <v>0</v>
      </c>
      <c r="N116" s="12">
        <v>0</v>
      </c>
      <c r="O116" s="12">
        <v>0</v>
      </c>
      <c r="P116" s="12">
        <v>0</v>
      </c>
    </row>
    <row r="117" spans="1:16" s="2" customFormat="1" ht="33.75" customHeight="1">
      <c r="A117" s="17" t="s">
        <v>106</v>
      </c>
      <c r="B117" s="13" t="s">
        <v>103</v>
      </c>
      <c r="C117" s="11">
        <v>143.45</v>
      </c>
      <c r="D117" s="11">
        <v>4016599.9999999995</v>
      </c>
      <c r="E117" s="11">
        <v>0</v>
      </c>
      <c r="F117" s="11">
        <v>0</v>
      </c>
      <c r="G117" s="11">
        <v>143.45</v>
      </c>
      <c r="H117" s="11">
        <v>4016599.9999999995</v>
      </c>
      <c r="I117" s="11">
        <v>0</v>
      </c>
      <c r="J117" s="11">
        <v>0</v>
      </c>
      <c r="K117" s="11">
        <v>0</v>
      </c>
      <c r="L117" s="11">
        <v>0</v>
      </c>
      <c r="M117" s="12">
        <v>0</v>
      </c>
      <c r="N117" s="12">
        <v>0</v>
      </c>
      <c r="O117" s="12">
        <v>0</v>
      </c>
      <c r="P117" s="12">
        <v>0</v>
      </c>
    </row>
    <row r="118" spans="1:16" s="2" customFormat="1" ht="33.75" customHeight="1">
      <c r="A118" s="17" t="s">
        <v>107</v>
      </c>
      <c r="B118" s="13" t="s">
        <v>98</v>
      </c>
      <c r="C118" s="11">
        <v>508.22</v>
      </c>
      <c r="D118" s="11">
        <v>14230160</v>
      </c>
      <c r="E118" s="11">
        <v>0</v>
      </c>
      <c r="F118" s="11">
        <v>0</v>
      </c>
      <c r="G118" s="11">
        <v>508.22</v>
      </c>
      <c r="H118" s="11">
        <v>14230160</v>
      </c>
      <c r="I118" s="11">
        <v>0</v>
      </c>
      <c r="J118" s="11">
        <v>0</v>
      </c>
      <c r="K118" s="11">
        <v>0</v>
      </c>
      <c r="L118" s="11">
        <v>0</v>
      </c>
      <c r="M118" s="12">
        <v>0</v>
      </c>
      <c r="N118" s="12">
        <v>0</v>
      </c>
      <c r="O118" s="12">
        <v>0</v>
      </c>
      <c r="P118" s="12">
        <v>0</v>
      </c>
    </row>
    <row r="119" spans="1:16" s="2" customFormat="1" ht="33.75" customHeight="1">
      <c r="A119" s="17" t="s">
        <v>108</v>
      </c>
      <c r="B119" s="13" t="s">
        <v>100</v>
      </c>
      <c r="C119" s="11">
        <v>711.66</v>
      </c>
      <c r="D119" s="11">
        <v>19926480</v>
      </c>
      <c r="E119" s="11">
        <v>0</v>
      </c>
      <c r="F119" s="11">
        <v>0</v>
      </c>
      <c r="G119" s="11">
        <v>711.66</v>
      </c>
      <c r="H119" s="11">
        <v>19926480</v>
      </c>
      <c r="I119" s="11">
        <v>0</v>
      </c>
      <c r="J119" s="11">
        <v>0</v>
      </c>
      <c r="K119" s="11">
        <v>0</v>
      </c>
      <c r="L119" s="11">
        <v>0</v>
      </c>
      <c r="M119" s="12">
        <v>0</v>
      </c>
      <c r="N119" s="12">
        <v>0</v>
      </c>
      <c r="O119" s="12">
        <v>0</v>
      </c>
      <c r="P119" s="12">
        <v>0</v>
      </c>
    </row>
    <row r="120" spans="1:16" s="2" customFormat="1" ht="33.75" customHeight="1">
      <c r="A120" s="33" t="s">
        <v>261</v>
      </c>
      <c r="B120" s="34"/>
      <c r="C120" s="11">
        <f>C121+C123</f>
        <v>1472.5</v>
      </c>
      <c r="D120" s="11">
        <f aca="true" t="shared" si="12" ref="D120:P120">D121+D123</f>
        <v>41230000</v>
      </c>
      <c r="E120" s="11">
        <f t="shared" si="12"/>
        <v>0</v>
      </c>
      <c r="F120" s="11">
        <f t="shared" si="12"/>
        <v>0</v>
      </c>
      <c r="G120" s="11">
        <f t="shared" si="12"/>
        <v>1472.5</v>
      </c>
      <c r="H120" s="11">
        <f t="shared" si="12"/>
        <v>41230000</v>
      </c>
      <c r="I120" s="11">
        <f t="shared" si="12"/>
        <v>0</v>
      </c>
      <c r="J120" s="11">
        <f t="shared" si="12"/>
        <v>0</v>
      </c>
      <c r="K120" s="11">
        <f t="shared" si="12"/>
        <v>0</v>
      </c>
      <c r="L120" s="11">
        <f t="shared" si="12"/>
        <v>0</v>
      </c>
      <c r="M120" s="11">
        <f t="shared" si="12"/>
        <v>0</v>
      </c>
      <c r="N120" s="11">
        <f t="shared" si="12"/>
        <v>0</v>
      </c>
      <c r="O120" s="11">
        <f t="shared" si="12"/>
        <v>0</v>
      </c>
      <c r="P120" s="11">
        <f t="shared" si="12"/>
        <v>0</v>
      </c>
    </row>
    <row r="121" spans="1:16" s="2" customFormat="1" ht="50.25" customHeight="1">
      <c r="A121" s="31" t="s">
        <v>262</v>
      </c>
      <c r="B121" s="32"/>
      <c r="C121" s="11">
        <f aca="true" t="shared" si="13" ref="C121:P121">C122</f>
        <v>919.32</v>
      </c>
      <c r="D121" s="11">
        <f t="shared" si="13"/>
        <v>25740960</v>
      </c>
      <c r="E121" s="11">
        <f t="shared" si="13"/>
        <v>0</v>
      </c>
      <c r="F121" s="11">
        <f t="shared" si="13"/>
        <v>0</v>
      </c>
      <c r="G121" s="11">
        <f t="shared" si="13"/>
        <v>919.32</v>
      </c>
      <c r="H121" s="11">
        <f t="shared" si="13"/>
        <v>25740960</v>
      </c>
      <c r="I121" s="11">
        <f t="shared" si="13"/>
        <v>0</v>
      </c>
      <c r="J121" s="11">
        <f t="shared" si="13"/>
        <v>0</v>
      </c>
      <c r="K121" s="11">
        <f t="shared" si="13"/>
        <v>0</v>
      </c>
      <c r="L121" s="11">
        <f t="shared" si="13"/>
        <v>0</v>
      </c>
      <c r="M121" s="11">
        <f t="shared" si="13"/>
        <v>0</v>
      </c>
      <c r="N121" s="11">
        <f t="shared" si="13"/>
        <v>0</v>
      </c>
      <c r="O121" s="11">
        <f t="shared" si="13"/>
        <v>0</v>
      </c>
      <c r="P121" s="11">
        <f t="shared" si="13"/>
        <v>0</v>
      </c>
    </row>
    <row r="122" spans="1:16" s="2" customFormat="1" ht="33.75" customHeight="1">
      <c r="A122" s="17" t="s">
        <v>109</v>
      </c>
      <c r="B122" s="13" t="s">
        <v>260</v>
      </c>
      <c r="C122" s="11">
        <v>919.32</v>
      </c>
      <c r="D122" s="11">
        <v>25740960</v>
      </c>
      <c r="E122" s="11">
        <v>0</v>
      </c>
      <c r="F122" s="11">
        <v>0</v>
      </c>
      <c r="G122" s="11">
        <v>919.32</v>
      </c>
      <c r="H122" s="11">
        <v>25740960</v>
      </c>
      <c r="I122" s="11">
        <v>0</v>
      </c>
      <c r="J122" s="11">
        <v>0</v>
      </c>
      <c r="K122" s="11">
        <v>0</v>
      </c>
      <c r="L122" s="11">
        <v>0</v>
      </c>
      <c r="M122" s="12">
        <v>0</v>
      </c>
      <c r="N122" s="12">
        <v>0</v>
      </c>
      <c r="O122" s="12">
        <v>0</v>
      </c>
      <c r="P122" s="12">
        <v>0</v>
      </c>
    </row>
    <row r="123" spans="1:16" s="2" customFormat="1" ht="50.25" customHeight="1">
      <c r="A123" s="31" t="s">
        <v>250</v>
      </c>
      <c r="B123" s="32"/>
      <c r="C123" s="21">
        <f>C124</f>
        <v>553.18</v>
      </c>
      <c r="D123" s="21">
        <f>D124</f>
        <v>15489039.999999998</v>
      </c>
      <c r="E123" s="11">
        <v>0</v>
      </c>
      <c r="F123" s="11">
        <v>0</v>
      </c>
      <c r="G123" s="21">
        <f>G124</f>
        <v>553.18</v>
      </c>
      <c r="H123" s="21">
        <f>H124</f>
        <v>15489039.999999998</v>
      </c>
      <c r="I123" s="11">
        <v>0</v>
      </c>
      <c r="J123" s="11">
        <v>0</v>
      </c>
      <c r="K123" s="11">
        <v>0</v>
      </c>
      <c r="L123" s="11">
        <v>0</v>
      </c>
      <c r="M123" s="12">
        <v>0</v>
      </c>
      <c r="N123" s="12">
        <v>0</v>
      </c>
      <c r="O123" s="12">
        <v>0</v>
      </c>
      <c r="P123" s="12">
        <v>0</v>
      </c>
    </row>
    <row r="124" spans="1:16" s="2" customFormat="1" ht="33.75" customHeight="1">
      <c r="A124" s="17" t="s">
        <v>110</v>
      </c>
      <c r="B124" s="13" t="s">
        <v>212</v>
      </c>
      <c r="C124" s="21">
        <v>553.18</v>
      </c>
      <c r="D124" s="21">
        <v>15489039.999999998</v>
      </c>
      <c r="E124" s="11">
        <v>0</v>
      </c>
      <c r="F124" s="11">
        <v>0</v>
      </c>
      <c r="G124" s="21">
        <v>553.18</v>
      </c>
      <c r="H124" s="21">
        <v>15489039.999999998</v>
      </c>
      <c r="I124" s="11">
        <v>0</v>
      </c>
      <c r="J124" s="11">
        <v>0</v>
      </c>
      <c r="K124" s="11">
        <v>0</v>
      </c>
      <c r="L124" s="11">
        <v>0</v>
      </c>
      <c r="M124" s="12">
        <v>0</v>
      </c>
      <c r="N124" s="12">
        <v>0</v>
      </c>
      <c r="O124" s="12">
        <v>0</v>
      </c>
      <c r="P124" s="12">
        <v>0</v>
      </c>
    </row>
    <row r="125" spans="1:16" s="5" customFormat="1" ht="33.75" customHeight="1">
      <c r="A125" s="31" t="s">
        <v>279</v>
      </c>
      <c r="B125" s="32"/>
      <c r="C125" s="21">
        <f aca="true" t="shared" si="14" ref="C125:H125">C126</f>
        <v>10128.060000000001</v>
      </c>
      <c r="D125" s="21">
        <f t="shared" si="14"/>
        <v>283585680</v>
      </c>
      <c r="E125" s="21">
        <f t="shared" si="14"/>
        <v>0</v>
      </c>
      <c r="F125" s="21">
        <f t="shared" si="14"/>
        <v>0</v>
      </c>
      <c r="G125" s="21">
        <f t="shared" si="14"/>
        <v>10128.060000000001</v>
      </c>
      <c r="H125" s="21">
        <f t="shared" si="14"/>
        <v>283585680</v>
      </c>
      <c r="I125" s="11">
        <v>0</v>
      </c>
      <c r="J125" s="11">
        <v>0</v>
      </c>
      <c r="K125" s="11">
        <v>0</v>
      </c>
      <c r="L125" s="11">
        <v>0</v>
      </c>
      <c r="M125" s="12">
        <v>0</v>
      </c>
      <c r="N125" s="12">
        <v>0</v>
      </c>
      <c r="O125" s="12">
        <v>0</v>
      </c>
      <c r="P125" s="12">
        <v>0</v>
      </c>
    </row>
    <row r="126" spans="1:16" s="5" customFormat="1" ht="33.75" customHeight="1">
      <c r="A126" s="31" t="s">
        <v>280</v>
      </c>
      <c r="B126" s="32"/>
      <c r="C126" s="21">
        <f aca="true" t="shared" si="15" ref="C126:H126">C127+C132+C136+C142+C149+C151+C160</f>
        <v>10128.060000000001</v>
      </c>
      <c r="D126" s="21">
        <f t="shared" si="15"/>
        <v>283585680</v>
      </c>
      <c r="E126" s="21">
        <f t="shared" si="15"/>
        <v>0</v>
      </c>
      <c r="F126" s="21">
        <f t="shared" si="15"/>
        <v>0</v>
      </c>
      <c r="G126" s="21">
        <f t="shared" si="15"/>
        <v>10128.060000000001</v>
      </c>
      <c r="H126" s="21">
        <f t="shared" si="15"/>
        <v>283585680</v>
      </c>
      <c r="I126" s="11">
        <v>0</v>
      </c>
      <c r="J126" s="11">
        <v>0</v>
      </c>
      <c r="K126" s="11">
        <v>0</v>
      </c>
      <c r="L126" s="11">
        <v>0</v>
      </c>
      <c r="M126" s="12">
        <v>0</v>
      </c>
      <c r="N126" s="12">
        <v>0</v>
      </c>
      <c r="O126" s="12">
        <v>0</v>
      </c>
      <c r="P126" s="12">
        <v>0</v>
      </c>
    </row>
    <row r="127" spans="1:16" s="5" customFormat="1" ht="49.5" customHeight="1">
      <c r="A127" s="31" t="s">
        <v>252</v>
      </c>
      <c r="B127" s="32"/>
      <c r="C127" s="21">
        <f aca="true" t="shared" si="16" ref="C127:H127">C128+C129+C130+C131</f>
        <v>1088.3700000000001</v>
      </c>
      <c r="D127" s="21">
        <f t="shared" si="16"/>
        <v>30474360</v>
      </c>
      <c r="E127" s="21">
        <f t="shared" si="16"/>
        <v>0</v>
      </c>
      <c r="F127" s="21">
        <f t="shared" si="16"/>
        <v>0</v>
      </c>
      <c r="G127" s="21">
        <f t="shared" si="16"/>
        <v>1088.3700000000001</v>
      </c>
      <c r="H127" s="21">
        <f t="shared" si="16"/>
        <v>30474360</v>
      </c>
      <c r="I127" s="11">
        <v>0</v>
      </c>
      <c r="J127" s="11">
        <v>0</v>
      </c>
      <c r="K127" s="11">
        <v>0</v>
      </c>
      <c r="L127" s="11">
        <v>0</v>
      </c>
      <c r="M127" s="12">
        <v>0</v>
      </c>
      <c r="N127" s="12">
        <v>0</v>
      </c>
      <c r="O127" s="12">
        <v>0</v>
      </c>
      <c r="P127" s="12">
        <v>0</v>
      </c>
    </row>
    <row r="128" spans="1:16" s="5" customFormat="1" ht="33.75" customHeight="1">
      <c r="A128" s="17" t="s">
        <v>111</v>
      </c>
      <c r="B128" s="13" t="s">
        <v>221</v>
      </c>
      <c r="C128" s="21">
        <v>464.02</v>
      </c>
      <c r="D128" s="21">
        <v>12992560</v>
      </c>
      <c r="E128" s="11">
        <v>0</v>
      </c>
      <c r="F128" s="11">
        <v>0</v>
      </c>
      <c r="G128" s="21">
        <v>464.02</v>
      </c>
      <c r="H128" s="21">
        <v>12992560</v>
      </c>
      <c r="I128" s="11">
        <v>0</v>
      </c>
      <c r="J128" s="11">
        <v>0</v>
      </c>
      <c r="K128" s="11">
        <v>0</v>
      </c>
      <c r="L128" s="11">
        <v>0</v>
      </c>
      <c r="M128" s="12">
        <v>0</v>
      </c>
      <c r="N128" s="12">
        <v>0</v>
      </c>
      <c r="O128" s="12">
        <v>0</v>
      </c>
      <c r="P128" s="12">
        <v>0</v>
      </c>
    </row>
    <row r="129" spans="1:16" s="5" customFormat="1" ht="33.75" customHeight="1">
      <c r="A129" s="17" t="s">
        <v>112</v>
      </c>
      <c r="B129" s="13" t="s">
        <v>222</v>
      </c>
      <c r="C129" s="21">
        <v>177.34</v>
      </c>
      <c r="D129" s="21">
        <v>4965520</v>
      </c>
      <c r="E129" s="11">
        <v>0</v>
      </c>
      <c r="F129" s="11">
        <v>0</v>
      </c>
      <c r="G129" s="21">
        <v>177.34</v>
      </c>
      <c r="H129" s="21">
        <v>4965520</v>
      </c>
      <c r="I129" s="11">
        <v>0</v>
      </c>
      <c r="J129" s="11">
        <v>0</v>
      </c>
      <c r="K129" s="11">
        <v>0</v>
      </c>
      <c r="L129" s="11">
        <v>0</v>
      </c>
      <c r="M129" s="12">
        <v>0</v>
      </c>
      <c r="N129" s="12">
        <v>0</v>
      </c>
      <c r="O129" s="12">
        <v>0</v>
      </c>
      <c r="P129" s="12">
        <v>0</v>
      </c>
    </row>
    <row r="130" spans="1:16" s="5" customFormat="1" ht="33.75" customHeight="1">
      <c r="A130" s="17" t="s">
        <v>113</v>
      </c>
      <c r="B130" s="13" t="s">
        <v>223</v>
      </c>
      <c r="C130" s="21">
        <v>277.3</v>
      </c>
      <c r="D130" s="21">
        <v>7764400</v>
      </c>
      <c r="E130" s="11">
        <v>0</v>
      </c>
      <c r="F130" s="11">
        <v>0</v>
      </c>
      <c r="G130" s="21">
        <v>277.3</v>
      </c>
      <c r="H130" s="21">
        <v>7764400</v>
      </c>
      <c r="I130" s="11">
        <v>0</v>
      </c>
      <c r="J130" s="11">
        <v>0</v>
      </c>
      <c r="K130" s="11">
        <v>0</v>
      </c>
      <c r="L130" s="11">
        <v>0</v>
      </c>
      <c r="M130" s="12">
        <v>0</v>
      </c>
      <c r="N130" s="12">
        <v>0</v>
      </c>
      <c r="O130" s="12">
        <v>0</v>
      </c>
      <c r="P130" s="12">
        <v>0</v>
      </c>
    </row>
    <row r="131" spans="1:16" s="5" customFormat="1" ht="33.75" customHeight="1">
      <c r="A131" s="17" t="s">
        <v>114</v>
      </c>
      <c r="B131" s="13" t="s">
        <v>263</v>
      </c>
      <c r="C131" s="21">
        <v>169.71</v>
      </c>
      <c r="D131" s="21">
        <v>4751880</v>
      </c>
      <c r="E131" s="11">
        <v>0</v>
      </c>
      <c r="F131" s="11">
        <v>0</v>
      </c>
      <c r="G131" s="21">
        <v>169.71</v>
      </c>
      <c r="H131" s="21">
        <v>4751880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</row>
    <row r="132" spans="1:16" s="5" customFormat="1" ht="50.25" customHeight="1">
      <c r="A132" s="31" t="s">
        <v>242</v>
      </c>
      <c r="B132" s="32"/>
      <c r="C132" s="21">
        <v>843.4</v>
      </c>
      <c r="D132" s="21">
        <v>23615200</v>
      </c>
      <c r="E132" s="11">
        <v>0</v>
      </c>
      <c r="F132" s="11">
        <v>0</v>
      </c>
      <c r="G132" s="21">
        <f>G133+G134+G135</f>
        <v>843.4</v>
      </c>
      <c r="H132" s="21">
        <v>23615200</v>
      </c>
      <c r="I132" s="11">
        <v>0</v>
      </c>
      <c r="J132" s="11">
        <v>0</v>
      </c>
      <c r="K132" s="11">
        <v>0</v>
      </c>
      <c r="L132" s="11">
        <v>0</v>
      </c>
      <c r="M132" s="12">
        <v>0</v>
      </c>
      <c r="N132" s="12">
        <v>0</v>
      </c>
      <c r="O132" s="12">
        <v>0</v>
      </c>
      <c r="P132" s="12">
        <v>0</v>
      </c>
    </row>
    <row r="133" spans="1:16" s="5" customFormat="1" ht="33.75" customHeight="1">
      <c r="A133" s="17" t="s">
        <v>115</v>
      </c>
      <c r="B133" s="13" t="s">
        <v>224</v>
      </c>
      <c r="C133" s="21">
        <v>469.09</v>
      </c>
      <c r="D133" s="21">
        <v>13134520</v>
      </c>
      <c r="E133" s="11">
        <v>0</v>
      </c>
      <c r="F133" s="11">
        <v>0</v>
      </c>
      <c r="G133" s="21">
        <v>469.09</v>
      </c>
      <c r="H133" s="21">
        <v>13134520</v>
      </c>
      <c r="I133" s="11">
        <v>0</v>
      </c>
      <c r="J133" s="11">
        <v>0</v>
      </c>
      <c r="K133" s="11">
        <v>0</v>
      </c>
      <c r="L133" s="11">
        <v>0</v>
      </c>
      <c r="M133" s="12">
        <v>0</v>
      </c>
      <c r="N133" s="12">
        <v>0</v>
      </c>
      <c r="O133" s="12">
        <v>0</v>
      </c>
      <c r="P133" s="12">
        <v>0</v>
      </c>
    </row>
    <row r="134" spans="1:16" s="5" customFormat="1" ht="36" customHeight="1">
      <c r="A134" s="17" t="s">
        <v>116</v>
      </c>
      <c r="B134" s="13" t="s">
        <v>225</v>
      </c>
      <c r="C134" s="21">
        <v>172.59</v>
      </c>
      <c r="D134" s="21">
        <v>4832520</v>
      </c>
      <c r="E134" s="11">
        <v>0</v>
      </c>
      <c r="F134" s="11">
        <v>0</v>
      </c>
      <c r="G134" s="21">
        <v>172.59</v>
      </c>
      <c r="H134" s="21">
        <v>4832520</v>
      </c>
      <c r="I134" s="11">
        <v>0</v>
      </c>
      <c r="J134" s="11">
        <v>0</v>
      </c>
      <c r="K134" s="11">
        <v>0</v>
      </c>
      <c r="L134" s="11">
        <v>0</v>
      </c>
      <c r="M134" s="12">
        <v>0</v>
      </c>
      <c r="N134" s="12">
        <v>0</v>
      </c>
      <c r="O134" s="12">
        <v>0</v>
      </c>
      <c r="P134" s="12">
        <v>0</v>
      </c>
    </row>
    <row r="135" spans="1:16" s="5" customFormat="1" ht="36" customHeight="1">
      <c r="A135" s="17" t="s">
        <v>117</v>
      </c>
      <c r="B135" s="13" t="s">
        <v>191</v>
      </c>
      <c r="C135" s="21">
        <v>201.72</v>
      </c>
      <c r="D135" s="21">
        <v>5648160</v>
      </c>
      <c r="E135" s="11">
        <v>0</v>
      </c>
      <c r="F135" s="11">
        <v>0</v>
      </c>
      <c r="G135" s="21">
        <v>201.72</v>
      </c>
      <c r="H135" s="21">
        <v>5648160</v>
      </c>
      <c r="I135" s="11">
        <v>0</v>
      </c>
      <c r="J135" s="11">
        <v>0</v>
      </c>
      <c r="K135" s="11">
        <v>0</v>
      </c>
      <c r="L135" s="11">
        <v>0</v>
      </c>
      <c r="M135" s="12">
        <v>0</v>
      </c>
      <c r="N135" s="12">
        <v>0</v>
      </c>
      <c r="O135" s="12">
        <v>0</v>
      </c>
      <c r="P135" s="12">
        <v>0</v>
      </c>
    </row>
    <row r="136" spans="1:16" s="5" customFormat="1" ht="52.5" customHeight="1">
      <c r="A136" s="31" t="s">
        <v>253</v>
      </c>
      <c r="B136" s="32"/>
      <c r="C136" s="21">
        <f>C137+C138+C139+C140+C141</f>
        <v>1718.3100000000002</v>
      </c>
      <c r="D136" s="21">
        <f>D137+D138+D139+D140+D141</f>
        <v>48112680</v>
      </c>
      <c r="E136" s="21">
        <f aca="true" t="shared" si="17" ref="E136:P136">E137+E138+E139+E140+E141+E142</f>
        <v>0</v>
      </c>
      <c r="F136" s="21">
        <f t="shared" si="17"/>
        <v>0</v>
      </c>
      <c r="G136" s="21">
        <f>G137+G138+G139+G140+G141</f>
        <v>1718.3100000000002</v>
      </c>
      <c r="H136" s="21">
        <f>H137+H138+H139+H140+H141</f>
        <v>48112680</v>
      </c>
      <c r="I136" s="21">
        <f t="shared" si="17"/>
        <v>0</v>
      </c>
      <c r="J136" s="21">
        <f t="shared" si="17"/>
        <v>0</v>
      </c>
      <c r="K136" s="21">
        <f t="shared" si="17"/>
        <v>0</v>
      </c>
      <c r="L136" s="21">
        <f t="shared" si="17"/>
        <v>0</v>
      </c>
      <c r="M136" s="21">
        <f t="shared" si="17"/>
        <v>0</v>
      </c>
      <c r="N136" s="21">
        <f t="shared" si="17"/>
        <v>0</v>
      </c>
      <c r="O136" s="21">
        <f t="shared" si="17"/>
        <v>0</v>
      </c>
      <c r="P136" s="21">
        <f t="shared" si="17"/>
        <v>0</v>
      </c>
    </row>
    <row r="137" spans="1:16" s="2" customFormat="1" ht="36" customHeight="1">
      <c r="A137" s="17" t="s">
        <v>118</v>
      </c>
      <c r="B137" s="13" t="s">
        <v>226</v>
      </c>
      <c r="C137" s="11">
        <v>274.94</v>
      </c>
      <c r="D137" s="11">
        <v>7698320</v>
      </c>
      <c r="E137" s="11">
        <v>0</v>
      </c>
      <c r="F137" s="11">
        <v>0</v>
      </c>
      <c r="G137" s="11">
        <v>274.94</v>
      </c>
      <c r="H137" s="11">
        <v>7698320</v>
      </c>
      <c r="I137" s="11">
        <v>0</v>
      </c>
      <c r="J137" s="11">
        <v>0</v>
      </c>
      <c r="K137" s="11">
        <v>0</v>
      </c>
      <c r="L137" s="11">
        <v>0</v>
      </c>
      <c r="M137" s="12">
        <v>0</v>
      </c>
      <c r="N137" s="12">
        <v>0</v>
      </c>
      <c r="O137" s="12">
        <v>0</v>
      </c>
      <c r="P137" s="12">
        <v>0</v>
      </c>
    </row>
    <row r="138" spans="1:16" s="2" customFormat="1" ht="36" customHeight="1">
      <c r="A138" s="17" t="s">
        <v>119</v>
      </c>
      <c r="B138" s="13" t="s">
        <v>227</v>
      </c>
      <c r="C138" s="11">
        <v>353.6</v>
      </c>
      <c r="D138" s="11">
        <v>9900800</v>
      </c>
      <c r="E138" s="11">
        <v>0</v>
      </c>
      <c r="F138" s="11">
        <v>0</v>
      </c>
      <c r="G138" s="11">
        <v>353.6</v>
      </c>
      <c r="H138" s="11">
        <v>9900800</v>
      </c>
      <c r="I138" s="11">
        <v>0</v>
      </c>
      <c r="J138" s="11">
        <v>0</v>
      </c>
      <c r="K138" s="11">
        <v>0</v>
      </c>
      <c r="L138" s="11">
        <v>0</v>
      </c>
      <c r="M138" s="12">
        <v>0</v>
      </c>
      <c r="N138" s="12">
        <v>0</v>
      </c>
      <c r="O138" s="12">
        <v>0</v>
      </c>
      <c r="P138" s="12">
        <v>0</v>
      </c>
    </row>
    <row r="139" spans="1:16" s="2" customFormat="1" ht="36" customHeight="1">
      <c r="A139" s="17" t="s">
        <v>120</v>
      </c>
      <c r="B139" s="13" t="s">
        <v>228</v>
      </c>
      <c r="C139" s="11">
        <v>394.18</v>
      </c>
      <c r="D139" s="11">
        <v>11037040</v>
      </c>
      <c r="E139" s="11">
        <v>0</v>
      </c>
      <c r="F139" s="11">
        <v>0</v>
      </c>
      <c r="G139" s="11">
        <v>394.18</v>
      </c>
      <c r="H139" s="11">
        <v>11037040</v>
      </c>
      <c r="I139" s="11">
        <v>0</v>
      </c>
      <c r="J139" s="11">
        <v>0</v>
      </c>
      <c r="K139" s="11">
        <v>0</v>
      </c>
      <c r="L139" s="11">
        <v>0</v>
      </c>
      <c r="M139" s="12">
        <v>0</v>
      </c>
      <c r="N139" s="12">
        <v>0</v>
      </c>
      <c r="O139" s="12">
        <v>0</v>
      </c>
      <c r="P139" s="12">
        <v>0</v>
      </c>
    </row>
    <row r="140" spans="1:16" ht="36" customHeight="1">
      <c r="A140" s="17" t="s">
        <v>121</v>
      </c>
      <c r="B140" s="13" t="s">
        <v>236</v>
      </c>
      <c r="C140" s="12">
        <v>426.1</v>
      </c>
      <c r="D140" s="11">
        <v>11930800</v>
      </c>
      <c r="E140" s="11">
        <v>0</v>
      </c>
      <c r="F140" s="11">
        <v>0</v>
      </c>
      <c r="G140" s="12">
        <v>426.1</v>
      </c>
      <c r="H140" s="11">
        <v>11930800</v>
      </c>
      <c r="I140" s="11">
        <v>0</v>
      </c>
      <c r="J140" s="11">
        <v>0</v>
      </c>
      <c r="K140" s="11">
        <v>0</v>
      </c>
      <c r="L140" s="11">
        <v>0</v>
      </c>
      <c r="M140" s="12">
        <v>0</v>
      </c>
      <c r="N140" s="12">
        <v>0</v>
      </c>
      <c r="O140" s="12">
        <v>0</v>
      </c>
      <c r="P140" s="12">
        <v>0</v>
      </c>
    </row>
    <row r="141" spans="1:16" ht="36" customHeight="1">
      <c r="A141" s="17" t="s">
        <v>122</v>
      </c>
      <c r="B141" s="13" t="s">
        <v>237</v>
      </c>
      <c r="C141" s="17">
        <v>269.49</v>
      </c>
      <c r="D141" s="11">
        <v>7545720</v>
      </c>
      <c r="E141" s="11">
        <v>0</v>
      </c>
      <c r="F141" s="11">
        <v>0</v>
      </c>
      <c r="G141" s="17">
        <v>269.49</v>
      </c>
      <c r="H141" s="11">
        <v>7545720</v>
      </c>
      <c r="I141" s="11">
        <v>0</v>
      </c>
      <c r="J141" s="11">
        <v>0</v>
      </c>
      <c r="K141" s="11">
        <v>0</v>
      </c>
      <c r="L141" s="11">
        <v>0</v>
      </c>
      <c r="M141" s="12">
        <v>0</v>
      </c>
      <c r="N141" s="12">
        <v>0</v>
      </c>
      <c r="O141" s="12">
        <v>0</v>
      </c>
      <c r="P141" s="12">
        <v>0</v>
      </c>
    </row>
    <row r="142" spans="1:16" s="2" customFormat="1" ht="51.75" customHeight="1">
      <c r="A142" s="31" t="s">
        <v>251</v>
      </c>
      <c r="B142" s="32"/>
      <c r="C142" s="11">
        <v>1020.1800000000001</v>
      </c>
      <c r="D142" s="11">
        <v>28565040</v>
      </c>
      <c r="E142" s="11">
        <v>0</v>
      </c>
      <c r="F142" s="11">
        <v>0</v>
      </c>
      <c r="G142" s="11">
        <f>G143+G144+G145+G147+G148+G146</f>
        <v>1020.1800000000001</v>
      </c>
      <c r="H142" s="11">
        <v>28565040</v>
      </c>
      <c r="I142" s="11">
        <v>0</v>
      </c>
      <c r="J142" s="11">
        <v>0</v>
      </c>
      <c r="K142" s="11">
        <v>0</v>
      </c>
      <c r="L142" s="11">
        <v>0</v>
      </c>
      <c r="M142" s="12">
        <v>0</v>
      </c>
      <c r="N142" s="12">
        <v>0</v>
      </c>
      <c r="O142" s="12">
        <v>0</v>
      </c>
      <c r="P142" s="12">
        <v>0</v>
      </c>
    </row>
    <row r="143" spans="1:16" s="2" customFormat="1" ht="36" customHeight="1">
      <c r="A143" s="17" t="s">
        <v>123</v>
      </c>
      <c r="B143" s="13" t="s">
        <v>229</v>
      </c>
      <c r="C143" s="11">
        <v>275.84</v>
      </c>
      <c r="D143" s="11">
        <v>7723519.999999999</v>
      </c>
      <c r="E143" s="11">
        <v>0</v>
      </c>
      <c r="F143" s="11">
        <v>0</v>
      </c>
      <c r="G143" s="11">
        <v>275.84</v>
      </c>
      <c r="H143" s="11">
        <v>7723519.999999999</v>
      </c>
      <c r="I143" s="11">
        <v>0</v>
      </c>
      <c r="J143" s="11">
        <v>0</v>
      </c>
      <c r="K143" s="11">
        <v>0</v>
      </c>
      <c r="L143" s="11">
        <v>0</v>
      </c>
      <c r="M143" s="12">
        <v>0</v>
      </c>
      <c r="N143" s="12">
        <v>0</v>
      </c>
      <c r="O143" s="12">
        <v>0</v>
      </c>
      <c r="P143" s="12">
        <v>0</v>
      </c>
    </row>
    <row r="144" spans="1:16" s="2" customFormat="1" ht="36" customHeight="1">
      <c r="A144" s="17" t="s">
        <v>124</v>
      </c>
      <c r="B144" s="13" t="s">
        <v>230</v>
      </c>
      <c r="C144" s="11">
        <v>122.88</v>
      </c>
      <c r="D144" s="11">
        <v>3440640</v>
      </c>
      <c r="E144" s="11">
        <v>0</v>
      </c>
      <c r="F144" s="11">
        <v>0</v>
      </c>
      <c r="G144" s="11">
        <v>122.88</v>
      </c>
      <c r="H144" s="11">
        <v>3440640</v>
      </c>
      <c r="I144" s="11">
        <v>0</v>
      </c>
      <c r="J144" s="11">
        <v>0</v>
      </c>
      <c r="K144" s="11">
        <v>0</v>
      </c>
      <c r="L144" s="11">
        <v>0</v>
      </c>
      <c r="M144" s="12">
        <v>0</v>
      </c>
      <c r="N144" s="12">
        <v>0</v>
      </c>
      <c r="O144" s="12">
        <v>0</v>
      </c>
      <c r="P144" s="12">
        <v>0</v>
      </c>
    </row>
    <row r="145" spans="1:16" s="2" customFormat="1" ht="36" customHeight="1">
      <c r="A145" s="17" t="s">
        <v>125</v>
      </c>
      <c r="B145" s="13" t="s">
        <v>231</v>
      </c>
      <c r="C145" s="11">
        <v>104.42</v>
      </c>
      <c r="D145" s="11">
        <v>2923760</v>
      </c>
      <c r="E145" s="11">
        <v>0</v>
      </c>
      <c r="F145" s="11">
        <v>0</v>
      </c>
      <c r="G145" s="11">
        <v>104.42</v>
      </c>
      <c r="H145" s="11">
        <v>2923760</v>
      </c>
      <c r="I145" s="11">
        <v>0</v>
      </c>
      <c r="J145" s="11">
        <v>0</v>
      </c>
      <c r="K145" s="11">
        <v>0</v>
      </c>
      <c r="L145" s="11">
        <v>0</v>
      </c>
      <c r="M145" s="12">
        <v>0</v>
      </c>
      <c r="N145" s="12">
        <v>0</v>
      </c>
      <c r="O145" s="12">
        <v>0</v>
      </c>
      <c r="P145" s="12">
        <v>0</v>
      </c>
    </row>
    <row r="146" spans="1:16" s="2" customFormat="1" ht="36" customHeight="1">
      <c r="A146" s="17" t="s">
        <v>126</v>
      </c>
      <c r="B146" s="13" t="s">
        <v>234</v>
      </c>
      <c r="C146" s="11">
        <v>426.8</v>
      </c>
      <c r="D146" s="11">
        <v>11950400</v>
      </c>
      <c r="E146" s="11">
        <v>0</v>
      </c>
      <c r="F146" s="11">
        <v>0</v>
      </c>
      <c r="G146" s="11">
        <v>426.8</v>
      </c>
      <c r="H146" s="11">
        <v>11950400</v>
      </c>
      <c r="I146" s="11">
        <v>0</v>
      </c>
      <c r="J146" s="11">
        <v>0</v>
      </c>
      <c r="K146" s="11">
        <v>0</v>
      </c>
      <c r="L146" s="11">
        <v>0</v>
      </c>
      <c r="M146" s="12">
        <v>0</v>
      </c>
      <c r="N146" s="12">
        <v>0</v>
      </c>
      <c r="O146" s="12">
        <v>0</v>
      </c>
      <c r="P146" s="12">
        <v>0</v>
      </c>
    </row>
    <row r="147" spans="1:16" s="2" customFormat="1" ht="36" customHeight="1">
      <c r="A147" s="17" t="s">
        <v>127</v>
      </c>
      <c r="B147" s="13" t="s">
        <v>232</v>
      </c>
      <c r="C147" s="11">
        <v>54.14</v>
      </c>
      <c r="D147" s="11">
        <v>1515920</v>
      </c>
      <c r="E147" s="11">
        <v>0</v>
      </c>
      <c r="F147" s="11">
        <v>0</v>
      </c>
      <c r="G147" s="11">
        <v>54.14</v>
      </c>
      <c r="H147" s="11">
        <v>1515920</v>
      </c>
      <c r="I147" s="11">
        <v>0</v>
      </c>
      <c r="J147" s="11">
        <v>0</v>
      </c>
      <c r="K147" s="11">
        <v>0</v>
      </c>
      <c r="L147" s="11">
        <v>0</v>
      </c>
      <c r="M147" s="12">
        <v>0</v>
      </c>
      <c r="N147" s="12">
        <v>0</v>
      </c>
      <c r="O147" s="12">
        <v>0</v>
      </c>
      <c r="P147" s="12">
        <v>0</v>
      </c>
    </row>
    <row r="148" spans="1:16" s="2" customFormat="1" ht="36" customHeight="1">
      <c r="A148" s="17" t="s">
        <v>128</v>
      </c>
      <c r="B148" s="13" t="s">
        <v>233</v>
      </c>
      <c r="C148" s="11">
        <v>36.1</v>
      </c>
      <c r="D148" s="11">
        <v>1010800</v>
      </c>
      <c r="E148" s="11">
        <v>0</v>
      </c>
      <c r="F148" s="11">
        <v>0</v>
      </c>
      <c r="G148" s="11">
        <v>36.1</v>
      </c>
      <c r="H148" s="11">
        <v>1010800</v>
      </c>
      <c r="I148" s="11">
        <v>0</v>
      </c>
      <c r="J148" s="11">
        <v>0</v>
      </c>
      <c r="K148" s="11">
        <v>0</v>
      </c>
      <c r="L148" s="11">
        <v>0</v>
      </c>
      <c r="M148" s="12">
        <v>0</v>
      </c>
      <c r="N148" s="12">
        <v>0</v>
      </c>
      <c r="O148" s="12">
        <v>0</v>
      </c>
      <c r="P148" s="12">
        <v>0</v>
      </c>
    </row>
    <row r="149" spans="1:16" s="2" customFormat="1" ht="51.75" customHeight="1">
      <c r="A149" s="31" t="s">
        <v>247</v>
      </c>
      <c r="B149" s="32"/>
      <c r="C149" s="11">
        <v>362.39</v>
      </c>
      <c r="D149" s="11">
        <v>10146920</v>
      </c>
      <c r="E149" s="11">
        <v>0</v>
      </c>
      <c r="F149" s="11">
        <v>0</v>
      </c>
      <c r="G149" s="11">
        <f>G150</f>
        <v>362.39</v>
      </c>
      <c r="H149" s="11">
        <v>10146920</v>
      </c>
      <c r="I149" s="11">
        <v>0</v>
      </c>
      <c r="J149" s="11">
        <v>0</v>
      </c>
      <c r="K149" s="11">
        <v>0</v>
      </c>
      <c r="L149" s="11">
        <v>0</v>
      </c>
      <c r="M149" s="12">
        <v>0</v>
      </c>
      <c r="N149" s="12">
        <v>0</v>
      </c>
      <c r="O149" s="12">
        <v>0</v>
      </c>
      <c r="P149" s="12">
        <v>0</v>
      </c>
    </row>
    <row r="150" spans="1:16" s="29" customFormat="1" ht="36" customHeight="1">
      <c r="A150" s="17" t="s">
        <v>129</v>
      </c>
      <c r="B150" s="28" t="s">
        <v>235</v>
      </c>
      <c r="C150" s="11">
        <v>362.39</v>
      </c>
      <c r="D150" s="11">
        <v>10146920</v>
      </c>
      <c r="E150" s="11">
        <v>0</v>
      </c>
      <c r="F150" s="11">
        <v>0</v>
      </c>
      <c r="G150" s="11">
        <v>362.39</v>
      </c>
      <c r="H150" s="11">
        <v>10146920</v>
      </c>
      <c r="I150" s="11">
        <v>0</v>
      </c>
      <c r="J150" s="11">
        <v>0</v>
      </c>
      <c r="K150" s="11">
        <v>0</v>
      </c>
      <c r="L150" s="11">
        <v>0</v>
      </c>
      <c r="M150" s="12">
        <v>0</v>
      </c>
      <c r="N150" s="12">
        <v>0</v>
      </c>
      <c r="O150" s="12">
        <v>0</v>
      </c>
      <c r="P150" s="12">
        <v>0</v>
      </c>
    </row>
    <row r="151" spans="1:16" s="29" customFormat="1" ht="36.75" customHeight="1">
      <c r="A151" s="31" t="s">
        <v>219</v>
      </c>
      <c r="B151" s="32"/>
      <c r="C151" s="11">
        <f aca="true" t="shared" si="18" ref="C151:H151">C152+C153+C154+C155+C156+C157+C158+C159</f>
        <v>1519.7700000000002</v>
      </c>
      <c r="D151" s="11">
        <f t="shared" si="18"/>
        <v>42553560</v>
      </c>
      <c r="E151" s="11">
        <f t="shared" si="18"/>
        <v>0</v>
      </c>
      <c r="F151" s="11">
        <f t="shared" si="18"/>
        <v>0</v>
      </c>
      <c r="G151" s="11">
        <f t="shared" si="18"/>
        <v>1519.7700000000002</v>
      </c>
      <c r="H151" s="11">
        <f t="shared" si="18"/>
        <v>42553560</v>
      </c>
      <c r="I151" s="11">
        <v>0</v>
      </c>
      <c r="J151" s="11">
        <v>0</v>
      </c>
      <c r="K151" s="11">
        <v>0</v>
      </c>
      <c r="L151" s="11">
        <v>0</v>
      </c>
      <c r="M151" s="12">
        <v>0</v>
      </c>
      <c r="N151" s="12">
        <v>0</v>
      </c>
      <c r="O151" s="12">
        <v>0</v>
      </c>
      <c r="P151" s="12">
        <v>0</v>
      </c>
    </row>
    <row r="152" spans="1:16" s="29" customFormat="1" ht="36.75" customHeight="1">
      <c r="A152" s="17" t="s">
        <v>130</v>
      </c>
      <c r="B152" s="28" t="s">
        <v>160</v>
      </c>
      <c r="C152" s="11">
        <v>148.17</v>
      </c>
      <c r="D152" s="11">
        <v>4148759.9999999995</v>
      </c>
      <c r="E152" s="11">
        <v>0</v>
      </c>
      <c r="F152" s="11">
        <v>0</v>
      </c>
      <c r="G152" s="11">
        <v>148.17</v>
      </c>
      <c r="H152" s="11">
        <v>4148759.9999999995</v>
      </c>
      <c r="I152" s="11">
        <v>0</v>
      </c>
      <c r="J152" s="11">
        <v>0</v>
      </c>
      <c r="K152" s="11">
        <v>0</v>
      </c>
      <c r="L152" s="11">
        <v>0</v>
      </c>
      <c r="M152" s="12">
        <v>0</v>
      </c>
      <c r="N152" s="12">
        <v>0</v>
      </c>
      <c r="O152" s="12">
        <v>0</v>
      </c>
      <c r="P152" s="12">
        <v>0</v>
      </c>
    </row>
    <row r="153" spans="1:16" s="29" customFormat="1" ht="36.75" customHeight="1">
      <c r="A153" s="17" t="s">
        <v>131</v>
      </c>
      <c r="B153" s="28" t="s">
        <v>141</v>
      </c>
      <c r="C153" s="11">
        <v>272.29</v>
      </c>
      <c r="D153" s="11">
        <v>7624120.000000001</v>
      </c>
      <c r="E153" s="11">
        <v>0</v>
      </c>
      <c r="F153" s="11">
        <v>0</v>
      </c>
      <c r="G153" s="11">
        <v>272.29</v>
      </c>
      <c r="H153" s="11">
        <v>7624120.000000001</v>
      </c>
      <c r="I153" s="11">
        <v>0</v>
      </c>
      <c r="J153" s="11">
        <v>0</v>
      </c>
      <c r="K153" s="11">
        <v>0</v>
      </c>
      <c r="L153" s="11">
        <v>0</v>
      </c>
      <c r="M153" s="12">
        <v>0</v>
      </c>
      <c r="N153" s="12">
        <v>0</v>
      </c>
      <c r="O153" s="12">
        <v>0</v>
      </c>
      <c r="P153" s="12">
        <v>0</v>
      </c>
    </row>
    <row r="154" spans="1:16" s="29" customFormat="1" ht="36.75" customHeight="1">
      <c r="A154" s="17" t="s">
        <v>132</v>
      </c>
      <c r="B154" s="28" t="s">
        <v>142</v>
      </c>
      <c r="C154" s="11">
        <v>272.2</v>
      </c>
      <c r="D154" s="11">
        <v>7621600</v>
      </c>
      <c r="E154" s="11">
        <v>0</v>
      </c>
      <c r="F154" s="11">
        <v>0</v>
      </c>
      <c r="G154" s="11">
        <v>272.2</v>
      </c>
      <c r="H154" s="11">
        <v>7621600</v>
      </c>
      <c r="I154" s="11">
        <v>0</v>
      </c>
      <c r="J154" s="11">
        <v>0</v>
      </c>
      <c r="K154" s="11">
        <v>0</v>
      </c>
      <c r="L154" s="11">
        <v>0</v>
      </c>
      <c r="M154" s="12">
        <v>0</v>
      </c>
      <c r="N154" s="12">
        <v>0</v>
      </c>
      <c r="O154" s="12">
        <v>0</v>
      </c>
      <c r="P154" s="12">
        <v>0</v>
      </c>
    </row>
    <row r="155" spans="1:16" s="29" customFormat="1" ht="36.75" customHeight="1">
      <c r="A155" s="17" t="s">
        <v>178</v>
      </c>
      <c r="B155" s="28" t="s">
        <v>161</v>
      </c>
      <c r="C155" s="11">
        <v>117.9</v>
      </c>
      <c r="D155" s="11">
        <v>3301200</v>
      </c>
      <c r="E155" s="11">
        <v>0</v>
      </c>
      <c r="F155" s="11">
        <v>0</v>
      </c>
      <c r="G155" s="11">
        <v>117.9</v>
      </c>
      <c r="H155" s="11">
        <v>3301200</v>
      </c>
      <c r="I155" s="11">
        <v>0</v>
      </c>
      <c r="J155" s="11">
        <v>0</v>
      </c>
      <c r="K155" s="11">
        <v>0</v>
      </c>
      <c r="L155" s="11">
        <v>0</v>
      </c>
      <c r="M155" s="12">
        <v>0</v>
      </c>
      <c r="N155" s="12">
        <v>0</v>
      </c>
      <c r="O155" s="12">
        <v>0</v>
      </c>
      <c r="P155" s="12">
        <v>0</v>
      </c>
    </row>
    <row r="156" spans="1:16" s="29" customFormat="1" ht="36.75" customHeight="1">
      <c r="A156" s="17" t="s">
        <v>179</v>
      </c>
      <c r="B156" s="28" t="s">
        <v>162</v>
      </c>
      <c r="C156" s="11">
        <v>178.3</v>
      </c>
      <c r="D156" s="11">
        <v>4992400</v>
      </c>
      <c r="E156" s="11">
        <v>0</v>
      </c>
      <c r="F156" s="11">
        <v>0</v>
      </c>
      <c r="G156" s="11">
        <v>178.3</v>
      </c>
      <c r="H156" s="11">
        <v>4992400</v>
      </c>
      <c r="I156" s="11">
        <v>0</v>
      </c>
      <c r="J156" s="11">
        <v>0</v>
      </c>
      <c r="K156" s="11">
        <v>0</v>
      </c>
      <c r="L156" s="11">
        <v>0</v>
      </c>
      <c r="M156" s="12">
        <v>0</v>
      </c>
      <c r="N156" s="12">
        <v>0</v>
      </c>
      <c r="O156" s="12">
        <v>0</v>
      </c>
      <c r="P156" s="12">
        <v>0</v>
      </c>
    </row>
    <row r="157" spans="1:16" s="29" customFormat="1" ht="36.75" customHeight="1">
      <c r="A157" s="17" t="s">
        <v>133</v>
      </c>
      <c r="B157" s="28" t="s">
        <v>150</v>
      </c>
      <c r="C157" s="11">
        <v>372.02</v>
      </c>
      <c r="D157" s="11">
        <v>10416560</v>
      </c>
      <c r="E157" s="11">
        <v>0</v>
      </c>
      <c r="F157" s="11">
        <v>0</v>
      </c>
      <c r="G157" s="11">
        <v>372.02</v>
      </c>
      <c r="H157" s="11">
        <v>10416560</v>
      </c>
      <c r="I157" s="11">
        <v>0</v>
      </c>
      <c r="J157" s="11">
        <v>0</v>
      </c>
      <c r="K157" s="11">
        <v>0</v>
      </c>
      <c r="L157" s="11">
        <v>0</v>
      </c>
      <c r="M157" s="12">
        <v>0</v>
      </c>
      <c r="N157" s="12">
        <v>0</v>
      </c>
      <c r="O157" s="12">
        <v>0</v>
      </c>
      <c r="P157" s="12">
        <v>0</v>
      </c>
    </row>
    <row r="158" spans="1:16" s="29" customFormat="1" ht="36.75" customHeight="1">
      <c r="A158" s="17" t="s">
        <v>134</v>
      </c>
      <c r="B158" s="28" t="s">
        <v>164</v>
      </c>
      <c r="C158" s="11">
        <v>91.49</v>
      </c>
      <c r="D158" s="11">
        <v>2561720</v>
      </c>
      <c r="E158" s="11">
        <v>0</v>
      </c>
      <c r="F158" s="11">
        <v>0</v>
      </c>
      <c r="G158" s="11">
        <v>91.49</v>
      </c>
      <c r="H158" s="11">
        <v>2561720</v>
      </c>
      <c r="I158" s="11">
        <v>0</v>
      </c>
      <c r="J158" s="11">
        <v>0</v>
      </c>
      <c r="K158" s="11">
        <v>0</v>
      </c>
      <c r="L158" s="11">
        <v>0</v>
      </c>
      <c r="M158" s="12">
        <v>0</v>
      </c>
      <c r="N158" s="12">
        <v>0</v>
      </c>
      <c r="O158" s="12">
        <v>0</v>
      </c>
      <c r="P158" s="12">
        <v>0</v>
      </c>
    </row>
    <row r="159" spans="1:16" s="29" customFormat="1" ht="36.75" customHeight="1">
      <c r="A159" s="17" t="s">
        <v>135</v>
      </c>
      <c r="B159" s="28" t="s">
        <v>167</v>
      </c>
      <c r="C159" s="11">
        <v>67.4</v>
      </c>
      <c r="D159" s="11">
        <v>1887200</v>
      </c>
      <c r="E159" s="11">
        <v>0</v>
      </c>
      <c r="F159" s="11">
        <v>0</v>
      </c>
      <c r="G159" s="11">
        <v>67.4</v>
      </c>
      <c r="H159" s="11">
        <v>1887200</v>
      </c>
      <c r="I159" s="11">
        <v>0</v>
      </c>
      <c r="J159" s="11">
        <v>0</v>
      </c>
      <c r="K159" s="11">
        <v>0</v>
      </c>
      <c r="L159" s="11">
        <v>0</v>
      </c>
      <c r="M159" s="12">
        <v>0</v>
      </c>
      <c r="N159" s="12">
        <v>0</v>
      </c>
      <c r="O159" s="12">
        <v>0</v>
      </c>
      <c r="P159" s="12">
        <v>0</v>
      </c>
    </row>
    <row r="160" spans="1:16" s="29" customFormat="1" ht="36.75" customHeight="1">
      <c r="A160" s="31" t="s">
        <v>238</v>
      </c>
      <c r="B160" s="32"/>
      <c r="C160" s="11">
        <f aca="true" t="shared" si="19" ref="C160:H160">C161+C162+C163+C164+C165+C166+C167+C168</f>
        <v>3575.6400000000003</v>
      </c>
      <c r="D160" s="11">
        <f t="shared" si="19"/>
        <v>100117920</v>
      </c>
      <c r="E160" s="11">
        <f t="shared" si="19"/>
        <v>0</v>
      </c>
      <c r="F160" s="11">
        <f t="shared" si="19"/>
        <v>0</v>
      </c>
      <c r="G160" s="11">
        <f t="shared" si="19"/>
        <v>3575.6400000000003</v>
      </c>
      <c r="H160" s="11">
        <f t="shared" si="19"/>
        <v>100117920</v>
      </c>
      <c r="I160" s="11">
        <v>0</v>
      </c>
      <c r="J160" s="11">
        <v>0</v>
      </c>
      <c r="K160" s="11">
        <v>0</v>
      </c>
      <c r="L160" s="11">
        <v>0</v>
      </c>
      <c r="M160" s="12">
        <v>0</v>
      </c>
      <c r="N160" s="12">
        <v>0</v>
      </c>
      <c r="O160" s="12">
        <v>0</v>
      </c>
      <c r="P160" s="12">
        <v>0</v>
      </c>
    </row>
    <row r="161" spans="1:16" s="29" customFormat="1" ht="36.75" customHeight="1">
      <c r="A161" s="17" t="s">
        <v>136</v>
      </c>
      <c r="B161" s="28" t="s">
        <v>47</v>
      </c>
      <c r="C161" s="11">
        <v>388.15</v>
      </c>
      <c r="D161" s="11">
        <v>10868200</v>
      </c>
      <c r="E161" s="11">
        <v>0</v>
      </c>
      <c r="F161" s="11">
        <v>0</v>
      </c>
      <c r="G161" s="11">
        <v>388.15</v>
      </c>
      <c r="H161" s="11">
        <v>10868200</v>
      </c>
      <c r="I161" s="11">
        <v>0</v>
      </c>
      <c r="J161" s="11">
        <v>0</v>
      </c>
      <c r="K161" s="11">
        <v>0</v>
      </c>
      <c r="L161" s="11">
        <v>0</v>
      </c>
      <c r="M161" s="12">
        <v>0</v>
      </c>
      <c r="N161" s="12">
        <v>0</v>
      </c>
      <c r="O161" s="12">
        <v>0</v>
      </c>
      <c r="P161" s="12">
        <v>0</v>
      </c>
    </row>
    <row r="162" spans="1:16" s="29" customFormat="1" ht="36.75" customHeight="1">
      <c r="A162" s="17" t="s">
        <v>137</v>
      </c>
      <c r="B162" s="28" t="s">
        <v>49</v>
      </c>
      <c r="C162" s="11">
        <v>388.61</v>
      </c>
      <c r="D162" s="11">
        <v>10881080</v>
      </c>
      <c r="E162" s="11">
        <v>0</v>
      </c>
      <c r="F162" s="11">
        <v>0</v>
      </c>
      <c r="G162" s="11">
        <v>388.61</v>
      </c>
      <c r="H162" s="11">
        <v>10881080</v>
      </c>
      <c r="I162" s="11">
        <v>0</v>
      </c>
      <c r="J162" s="11">
        <v>0</v>
      </c>
      <c r="K162" s="11">
        <v>0</v>
      </c>
      <c r="L162" s="11">
        <v>0</v>
      </c>
      <c r="M162" s="12">
        <v>0</v>
      </c>
      <c r="N162" s="12">
        <v>0</v>
      </c>
      <c r="O162" s="12">
        <v>0</v>
      </c>
      <c r="P162" s="12">
        <v>0</v>
      </c>
    </row>
    <row r="163" spans="1:16" s="29" customFormat="1" ht="36.75" customHeight="1">
      <c r="A163" s="17" t="s">
        <v>138</v>
      </c>
      <c r="B163" s="28" t="s">
        <v>51</v>
      </c>
      <c r="C163" s="11">
        <v>388.35</v>
      </c>
      <c r="D163" s="11">
        <v>10873800</v>
      </c>
      <c r="E163" s="11">
        <v>0</v>
      </c>
      <c r="F163" s="11">
        <v>0</v>
      </c>
      <c r="G163" s="11">
        <v>388.35</v>
      </c>
      <c r="H163" s="11">
        <v>10873800</v>
      </c>
      <c r="I163" s="11">
        <v>0</v>
      </c>
      <c r="J163" s="11">
        <v>0</v>
      </c>
      <c r="K163" s="11">
        <v>0</v>
      </c>
      <c r="L163" s="11">
        <v>0</v>
      </c>
      <c r="M163" s="12">
        <v>0</v>
      </c>
      <c r="N163" s="12">
        <v>0</v>
      </c>
      <c r="O163" s="12">
        <v>0</v>
      </c>
      <c r="P163" s="12">
        <v>0</v>
      </c>
    </row>
    <row r="164" spans="1:16" s="29" customFormat="1" ht="36.75" customHeight="1">
      <c r="A164" s="17" t="s">
        <v>254</v>
      </c>
      <c r="B164" s="28" t="s">
        <v>55</v>
      </c>
      <c r="C164" s="11">
        <v>920.42</v>
      </c>
      <c r="D164" s="11">
        <v>25771760</v>
      </c>
      <c r="E164" s="11">
        <v>0</v>
      </c>
      <c r="F164" s="11">
        <v>0</v>
      </c>
      <c r="G164" s="11">
        <v>920.42</v>
      </c>
      <c r="H164" s="11">
        <v>25771760</v>
      </c>
      <c r="I164" s="11">
        <v>0</v>
      </c>
      <c r="J164" s="11">
        <v>0</v>
      </c>
      <c r="K164" s="11">
        <v>0</v>
      </c>
      <c r="L164" s="11">
        <v>0</v>
      </c>
      <c r="M164" s="12">
        <v>0</v>
      </c>
      <c r="N164" s="12">
        <v>0</v>
      </c>
      <c r="O164" s="12">
        <v>0</v>
      </c>
      <c r="P164" s="12">
        <v>0</v>
      </c>
    </row>
    <row r="165" spans="1:16" s="29" customFormat="1" ht="36.75" customHeight="1">
      <c r="A165" s="17" t="s">
        <v>255</v>
      </c>
      <c r="B165" s="28" t="s">
        <v>56</v>
      </c>
      <c r="C165" s="11">
        <v>391.65</v>
      </c>
      <c r="D165" s="11">
        <v>10966200</v>
      </c>
      <c r="E165" s="11">
        <v>0</v>
      </c>
      <c r="F165" s="11">
        <v>0</v>
      </c>
      <c r="G165" s="11">
        <v>391.65</v>
      </c>
      <c r="H165" s="11">
        <v>10966200</v>
      </c>
      <c r="I165" s="11">
        <v>0</v>
      </c>
      <c r="J165" s="11">
        <v>0</v>
      </c>
      <c r="K165" s="11">
        <v>0</v>
      </c>
      <c r="L165" s="11">
        <v>0</v>
      </c>
      <c r="M165" s="12">
        <v>0</v>
      </c>
      <c r="N165" s="12">
        <v>0</v>
      </c>
      <c r="O165" s="12">
        <v>0</v>
      </c>
      <c r="P165" s="12">
        <v>0</v>
      </c>
    </row>
    <row r="166" spans="1:16" s="15" customFormat="1" ht="36.75" customHeight="1">
      <c r="A166" s="17" t="s">
        <v>256</v>
      </c>
      <c r="B166" s="28" t="s">
        <v>239</v>
      </c>
      <c r="C166" s="17">
        <v>284.25</v>
      </c>
      <c r="D166" s="11">
        <v>7959000</v>
      </c>
      <c r="E166" s="11">
        <v>0</v>
      </c>
      <c r="F166" s="11">
        <v>0</v>
      </c>
      <c r="G166" s="17">
        <v>284.25</v>
      </c>
      <c r="H166" s="11">
        <v>7959000</v>
      </c>
      <c r="I166" s="11">
        <v>0</v>
      </c>
      <c r="J166" s="11">
        <v>0</v>
      </c>
      <c r="K166" s="11">
        <v>0</v>
      </c>
      <c r="L166" s="11">
        <v>0</v>
      </c>
      <c r="M166" s="12">
        <v>0</v>
      </c>
      <c r="N166" s="12">
        <v>0</v>
      </c>
      <c r="O166" s="12">
        <v>0</v>
      </c>
      <c r="P166" s="12">
        <v>0</v>
      </c>
    </row>
    <row r="167" spans="1:16" s="15" customFormat="1" ht="36.75" customHeight="1">
      <c r="A167" s="17" t="s">
        <v>257</v>
      </c>
      <c r="B167" s="28" t="s">
        <v>240</v>
      </c>
      <c r="C167" s="17">
        <v>404.73</v>
      </c>
      <c r="D167" s="11">
        <v>11332440</v>
      </c>
      <c r="E167" s="11">
        <v>0</v>
      </c>
      <c r="F167" s="11">
        <v>0</v>
      </c>
      <c r="G167" s="17">
        <v>404.73</v>
      </c>
      <c r="H167" s="11">
        <v>11332440</v>
      </c>
      <c r="I167" s="11">
        <v>0</v>
      </c>
      <c r="J167" s="11">
        <v>0</v>
      </c>
      <c r="K167" s="11">
        <v>0</v>
      </c>
      <c r="L167" s="11">
        <v>0</v>
      </c>
      <c r="M167" s="12">
        <v>0</v>
      </c>
      <c r="N167" s="12">
        <v>0</v>
      </c>
      <c r="O167" s="12">
        <v>0</v>
      </c>
      <c r="P167" s="12">
        <v>0</v>
      </c>
    </row>
    <row r="168" spans="1:16" s="15" customFormat="1" ht="36.75" customHeight="1">
      <c r="A168" s="17" t="s">
        <v>264</v>
      </c>
      <c r="B168" s="28" t="s">
        <v>241</v>
      </c>
      <c r="C168" s="17">
        <v>409.48</v>
      </c>
      <c r="D168" s="11">
        <v>11465440</v>
      </c>
      <c r="E168" s="11">
        <v>0</v>
      </c>
      <c r="F168" s="11">
        <v>0</v>
      </c>
      <c r="G168" s="17">
        <v>409.48</v>
      </c>
      <c r="H168" s="11">
        <v>11465440</v>
      </c>
      <c r="I168" s="11">
        <v>0</v>
      </c>
      <c r="J168" s="11">
        <v>0</v>
      </c>
      <c r="K168" s="11">
        <v>0</v>
      </c>
      <c r="L168" s="11">
        <v>0</v>
      </c>
      <c r="M168" s="12">
        <v>0</v>
      </c>
      <c r="N168" s="12">
        <v>0</v>
      </c>
      <c r="O168" s="12">
        <v>0</v>
      </c>
      <c r="P168" s="12">
        <v>0</v>
      </c>
    </row>
    <row r="169" spans="1:16" s="29" customFormat="1" ht="36.75" customHeight="1">
      <c r="A169" s="33" t="s">
        <v>265</v>
      </c>
      <c r="B169" s="34"/>
      <c r="C169" s="11">
        <f>C170+C173</f>
        <v>870.88</v>
      </c>
      <c r="D169" s="11">
        <f aca="true" t="shared" si="20" ref="D169:P169">D170+D173</f>
        <v>24384640</v>
      </c>
      <c r="E169" s="11">
        <f t="shared" si="20"/>
        <v>0</v>
      </c>
      <c r="F169" s="11">
        <f t="shared" si="20"/>
        <v>0</v>
      </c>
      <c r="G169" s="11">
        <f t="shared" si="20"/>
        <v>42.8</v>
      </c>
      <c r="H169" s="11">
        <f t="shared" si="20"/>
        <v>1198400</v>
      </c>
      <c r="I169" s="11">
        <f t="shared" si="20"/>
        <v>0</v>
      </c>
      <c r="J169" s="11">
        <f t="shared" si="20"/>
        <v>0</v>
      </c>
      <c r="K169" s="11">
        <f t="shared" si="20"/>
        <v>378.88</v>
      </c>
      <c r="L169" s="11">
        <f t="shared" si="20"/>
        <v>10608640</v>
      </c>
      <c r="M169" s="11">
        <f t="shared" si="20"/>
        <v>0</v>
      </c>
      <c r="N169" s="11">
        <f t="shared" si="20"/>
        <v>0</v>
      </c>
      <c r="O169" s="11">
        <f t="shared" si="20"/>
        <v>449.20000000000005</v>
      </c>
      <c r="P169" s="11">
        <f t="shared" si="20"/>
        <v>12577600</v>
      </c>
    </row>
    <row r="170" spans="1:16" s="2" customFormat="1" ht="51" customHeight="1">
      <c r="A170" s="31" t="s">
        <v>266</v>
      </c>
      <c r="B170" s="32"/>
      <c r="C170" s="11">
        <f>C171+C172</f>
        <v>828.08</v>
      </c>
      <c r="D170" s="11">
        <f aca="true" t="shared" si="21" ref="D170:P170">D171+D172</f>
        <v>23186240</v>
      </c>
      <c r="E170" s="11">
        <f t="shared" si="21"/>
        <v>0</v>
      </c>
      <c r="F170" s="11">
        <f t="shared" si="21"/>
        <v>0</v>
      </c>
      <c r="G170" s="11">
        <f t="shared" si="21"/>
        <v>0</v>
      </c>
      <c r="H170" s="11">
        <f t="shared" si="21"/>
        <v>0</v>
      </c>
      <c r="I170" s="11">
        <f t="shared" si="21"/>
        <v>0</v>
      </c>
      <c r="J170" s="11">
        <f t="shared" si="21"/>
        <v>0</v>
      </c>
      <c r="K170" s="11">
        <f t="shared" si="21"/>
        <v>378.88</v>
      </c>
      <c r="L170" s="11">
        <f t="shared" si="21"/>
        <v>10608640</v>
      </c>
      <c r="M170" s="11">
        <f t="shared" si="21"/>
        <v>0</v>
      </c>
      <c r="N170" s="11">
        <f t="shared" si="21"/>
        <v>0</v>
      </c>
      <c r="O170" s="11">
        <f t="shared" si="21"/>
        <v>449.20000000000005</v>
      </c>
      <c r="P170" s="11">
        <f t="shared" si="21"/>
        <v>12577600</v>
      </c>
    </row>
    <row r="171" spans="1:16" s="2" customFormat="1" ht="36.75" customHeight="1">
      <c r="A171" s="17" t="s">
        <v>267</v>
      </c>
      <c r="B171" s="13" t="s">
        <v>268</v>
      </c>
      <c r="C171" s="11">
        <v>420.6</v>
      </c>
      <c r="D171" s="11">
        <v>11776800</v>
      </c>
      <c r="E171" s="11">
        <v>0</v>
      </c>
      <c r="F171" s="11">
        <v>0</v>
      </c>
      <c r="G171" s="11">
        <f aca="true" t="shared" si="22" ref="G171:N171">G177+G179</f>
        <v>0</v>
      </c>
      <c r="H171" s="11">
        <f t="shared" si="22"/>
        <v>0</v>
      </c>
      <c r="I171" s="11">
        <f t="shared" si="22"/>
        <v>0</v>
      </c>
      <c r="J171" s="11">
        <f t="shared" si="22"/>
        <v>0</v>
      </c>
      <c r="K171" s="11">
        <f t="shared" si="22"/>
        <v>0</v>
      </c>
      <c r="L171" s="11">
        <f t="shared" si="22"/>
        <v>0</v>
      </c>
      <c r="M171" s="11">
        <f t="shared" si="22"/>
        <v>0</v>
      </c>
      <c r="N171" s="11">
        <f t="shared" si="22"/>
        <v>0</v>
      </c>
      <c r="O171" s="11">
        <v>420.6</v>
      </c>
      <c r="P171" s="11">
        <v>11776800</v>
      </c>
    </row>
    <row r="172" spans="1:16" s="2" customFormat="1" ht="36.75" customHeight="1">
      <c r="A172" s="17" t="s">
        <v>269</v>
      </c>
      <c r="B172" s="13" t="s">
        <v>270</v>
      </c>
      <c r="C172" s="11">
        <v>407.48</v>
      </c>
      <c r="D172" s="11">
        <v>11409440</v>
      </c>
      <c r="E172" s="11">
        <v>0</v>
      </c>
      <c r="F172" s="11">
        <v>0</v>
      </c>
      <c r="G172" s="11">
        <f>G178+G180</f>
        <v>0</v>
      </c>
      <c r="H172" s="11">
        <f>H178+H180</f>
        <v>0</v>
      </c>
      <c r="I172" s="11">
        <f>I178+I180</f>
        <v>0</v>
      </c>
      <c r="J172" s="11">
        <f>J178+J180</f>
        <v>0</v>
      </c>
      <c r="K172" s="11">
        <v>378.88</v>
      </c>
      <c r="L172" s="11">
        <v>10608640</v>
      </c>
      <c r="M172" s="11">
        <f>M178+M180</f>
        <v>0</v>
      </c>
      <c r="N172" s="11">
        <f>N178+N180</f>
        <v>0</v>
      </c>
      <c r="O172" s="11">
        <v>28.6</v>
      </c>
      <c r="P172" s="11">
        <v>800800</v>
      </c>
    </row>
    <row r="173" spans="1:16" s="2" customFormat="1" ht="36.75" customHeight="1">
      <c r="A173" s="31" t="s">
        <v>238</v>
      </c>
      <c r="B173" s="32"/>
      <c r="C173" s="11">
        <f>C174</f>
        <v>42.8</v>
      </c>
      <c r="D173" s="11">
        <f aca="true" t="shared" si="23" ref="D173:P173">D174</f>
        <v>1198400</v>
      </c>
      <c r="E173" s="11">
        <f t="shared" si="23"/>
        <v>0</v>
      </c>
      <c r="F173" s="11">
        <f t="shared" si="23"/>
        <v>0</v>
      </c>
      <c r="G173" s="11">
        <f t="shared" si="23"/>
        <v>42.8</v>
      </c>
      <c r="H173" s="11">
        <f t="shared" si="23"/>
        <v>1198400</v>
      </c>
      <c r="I173" s="11">
        <f t="shared" si="23"/>
        <v>0</v>
      </c>
      <c r="J173" s="11">
        <f t="shared" si="23"/>
        <v>0</v>
      </c>
      <c r="K173" s="11">
        <f t="shared" si="23"/>
        <v>0</v>
      </c>
      <c r="L173" s="11">
        <f t="shared" si="23"/>
        <v>0</v>
      </c>
      <c r="M173" s="11">
        <f t="shared" si="23"/>
        <v>0</v>
      </c>
      <c r="N173" s="11">
        <f t="shared" si="23"/>
        <v>0</v>
      </c>
      <c r="O173" s="11">
        <f t="shared" si="23"/>
        <v>0</v>
      </c>
      <c r="P173" s="11">
        <f t="shared" si="23"/>
        <v>0</v>
      </c>
    </row>
    <row r="174" spans="1:16" s="2" customFormat="1" ht="36.75" customHeight="1">
      <c r="A174" s="17" t="s">
        <v>271</v>
      </c>
      <c r="B174" s="13" t="s">
        <v>272</v>
      </c>
      <c r="C174" s="12">
        <v>42.8</v>
      </c>
      <c r="D174" s="11">
        <v>1198400</v>
      </c>
      <c r="E174" s="11">
        <v>0</v>
      </c>
      <c r="F174" s="11">
        <v>0</v>
      </c>
      <c r="G174" s="12">
        <v>42.8</v>
      </c>
      <c r="H174" s="11">
        <v>1198400</v>
      </c>
      <c r="I174" s="11">
        <v>0</v>
      </c>
      <c r="J174" s="11">
        <v>0</v>
      </c>
      <c r="K174" s="11">
        <v>0</v>
      </c>
      <c r="L174" s="11">
        <v>0</v>
      </c>
      <c r="M174" s="12">
        <v>0</v>
      </c>
      <c r="N174" s="12">
        <v>0</v>
      </c>
      <c r="O174" s="12">
        <v>0</v>
      </c>
      <c r="P174" s="12">
        <v>0</v>
      </c>
    </row>
    <row r="175" spans="1:16" s="2" customFormat="1" ht="35.25" customHeight="1">
      <c r="A175" s="22"/>
      <c r="B175" s="23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</row>
    <row r="176" spans="1:16" ht="14.25">
      <c r="A176" s="14"/>
      <c r="B176" s="14"/>
      <c r="C176" s="15"/>
      <c r="E176" s="15"/>
      <c r="F176" s="15"/>
      <c r="G176" s="25"/>
      <c r="H176" s="25"/>
      <c r="I176" s="25"/>
      <c r="J176" s="25"/>
      <c r="K176" s="15"/>
      <c r="L176" s="15"/>
      <c r="M176" s="15"/>
      <c r="N176" s="15"/>
      <c r="O176" s="15"/>
      <c r="P176" s="15"/>
    </row>
    <row r="177" spans="1:16" ht="14.25">
      <c r="A177" s="7"/>
      <c r="B177" s="7"/>
      <c r="C177" s="8"/>
      <c r="E177" s="8"/>
      <c r="F177" s="8"/>
      <c r="G177" s="26"/>
      <c r="H177" s="26"/>
      <c r="I177" s="26"/>
      <c r="J177" s="26"/>
      <c r="K177" s="8"/>
      <c r="L177" s="8"/>
      <c r="M177" s="8"/>
      <c r="N177" s="8"/>
      <c r="O177" s="8"/>
      <c r="P177" s="8"/>
    </row>
    <row r="178" spans="1:2" s="15" customFormat="1" ht="14.25">
      <c r="A178" s="14"/>
      <c r="B178" s="14"/>
    </row>
    <row r="179" spans="1:10" s="15" customFormat="1" ht="14.25">
      <c r="A179" s="14"/>
      <c r="B179" s="14"/>
      <c r="E179" s="30"/>
      <c r="F179" s="30"/>
      <c r="G179" s="30"/>
      <c r="H179" s="30"/>
      <c r="I179" s="30"/>
      <c r="J179" s="30"/>
    </row>
  </sheetData>
  <sheetProtection/>
  <mergeCells count="67">
    <mergeCell ref="L1:P1"/>
    <mergeCell ref="L2:P2"/>
    <mergeCell ref="A121:B121"/>
    <mergeCell ref="O10:O11"/>
    <mergeCell ref="P10:P11"/>
    <mergeCell ref="A8:A12"/>
    <mergeCell ref="A34:B34"/>
    <mergeCell ref="O8:P9"/>
    <mergeCell ref="E10:E11"/>
    <mergeCell ref="F10:F11"/>
    <mergeCell ref="I8:J9"/>
    <mergeCell ref="A31:B31"/>
    <mergeCell ref="B8:B12"/>
    <mergeCell ref="C8:D9"/>
    <mergeCell ref="E8:F9"/>
    <mergeCell ref="A132:B132"/>
    <mergeCell ref="A71:B71"/>
    <mergeCell ref="A75:B75"/>
    <mergeCell ref="A76:B76"/>
    <mergeCell ref="A41:B41"/>
    <mergeCell ref="K8:L9"/>
    <mergeCell ref="L10:L11"/>
    <mergeCell ref="A5:P5"/>
    <mergeCell ref="M8:N9"/>
    <mergeCell ref="M10:M11"/>
    <mergeCell ref="N10:N11"/>
    <mergeCell ref="K10:K11"/>
    <mergeCell ref="H10:H11"/>
    <mergeCell ref="I10:I11"/>
    <mergeCell ref="J10:J11"/>
    <mergeCell ref="G8:H9"/>
    <mergeCell ref="G10:G11"/>
    <mergeCell ref="A16:B16"/>
    <mergeCell ref="A14:B14"/>
    <mergeCell ref="A18:B18"/>
    <mergeCell ref="C10:C11"/>
    <mergeCell ref="D10:D11"/>
    <mergeCell ref="A15:B15"/>
    <mergeCell ref="A17:B17"/>
    <mergeCell ref="A19:B19"/>
    <mergeCell ref="A23:B23"/>
    <mergeCell ref="A114:B114"/>
    <mergeCell ref="A160:B160"/>
    <mergeCell ref="A93:B93"/>
    <mergeCell ref="A95:B95"/>
    <mergeCell ref="A97:B97"/>
    <mergeCell ref="A103:B103"/>
    <mergeCell ref="A38:B38"/>
    <mergeCell ref="A55:B55"/>
    <mergeCell ref="A80:B80"/>
    <mergeCell ref="A90:B90"/>
    <mergeCell ref="A125:B125"/>
    <mergeCell ref="A126:B126"/>
    <mergeCell ref="A127:B127"/>
    <mergeCell ref="A27:B27"/>
    <mergeCell ref="A29:B29"/>
    <mergeCell ref="A74:B74"/>
    <mergeCell ref="A72:B72"/>
    <mergeCell ref="A120:B120"/>
    <mergeCell ref="A123:B123"/>
    <mergeCell ref="A169:B169"/>
    <mergeCell ref="A173:B173"/>
    <mergeCell ref="A170:B170"/>
    <mergeCell ref="A136:B136"/>
    <mergeCell ref="A142:B142"/>
    <mergeCell ref="A149:B149"/>
    <mergeCell ref="A151:B151"/>
  </mergeCells>
  <printOptions horizontalCentered="1"/>
  <pageMargins left="0.7874015748031497" right="0.7874015748031497" top="1.1811023622047245" bottom="0.3937007874015748" header="0.5118110236220472" footer="0.35433070866141736"/>
  <pageSetup firstPageNumber="14" useFirstPageNumber="1" fitToHeight="1000" horizontalDpi="1200" verticalDpi="1200" orientation="landscape" paperSize="9" scale="70" r:id="rId1"/>
  <headerFooter>
    <oddHeader>&amp;C&amp;"Times New Roman,обычный"&amp;20&amp;P
</oddHeader>
    <firstFooter>&amp;R&amp;"Times New Roman,обычный"1405тд6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Бурыкина Татьяна Викторовна</cp:lastModifiedBy>
  <cp:lastPrinted>2015-07-20T07:23:00Z</cp:lastPrinted>
  <dcterms:created xsi:type="dcterms:W3CDTF">2011-06-07T11:08:49Z</dcterms:created>
  <dcterms:modified xsi:type="dcterms:W3CDTF">2015-07-20T07:23:02Z</dcterms:modified>
  <cp:category/>
  <cp:version/>
  <cp:contentType/>
  <cp:contentStatus/>
</cp:coreProperties>
</file>