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961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'Лист1'!$A$1:$Q$65</definedName>
  </definedNames>
  <calcPr fullCalcOnLoad="1"/>
</workbook>
</file>

<file path=xl/sharedStrings.xml><?xml version="1.0" encoding="utf-8"?>
<sst xmlns="http://schemas.openxmlformats.org/spreadsheetml/2006/main" count="127" uniqueCount="57">
  <si>
    <t>№ п/п</t>
  </si>
  <si>
    <t>ед.</t>
  </si>
  <si>
    <t>чел.</t>
  </si>
  <si>
    <t xml:space="preserve">Наименование муниципального образования </t>
  </si>
  <si>
    <t>Планируемые показатели выполнения Программы</t>
  </si>
  <si>
    <t>кв. м</t>
  </si>
  <si>
    <t>2014 г.</t>
  </si>
  <si>
    <t>2015 г.</t>
  </si>
  <si>
    <t>2016 г.</t>
  </si>
  <si>
    <t>2017 г.</t>
  </si>
  <si>
    <t>Итого по Ульяновской области 
за 2014-2017 годы</t>
  </si>
  <si>
    <t>Расселяемая площадь</t>
  </si>
  <si>
    <t>Количество расселяемых помещений</t>
  </si>
  <si>
    <t>Количество переселённых жителей</t>
  </si>
  <si>
    <t xml:space="preserve">всего                </t>
  </si>
  <si>
    <t xml:space="preserve">всего </t>
  </si>
  <si>
    <t xml:space="preserve">всего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</si>
  <si>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</si>
  <si>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</si>
  <si>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</si>
  <si>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</si>
  <si>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</si>
  <si>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</si>
  <si>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</si>
  <si>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</si>
  <si>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</si>
  <si>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ПРИЛОЖЕНИЕ № 3</t>
  </si>
  <si>
    <t xml:space="preserve">     к Программе</t>
  </si>
  <si>
    <t>Итого за этап 2014 года</t>
  </si>
  <si>
    <t>Итого за этап 2015 года</t>
  </si>
  <si>
    <t>Итого за этап 2016 года</t>
  </si>
  <si>
    <t>10.</t>
  </si>
  <si>
    <t>11.</t>
  </si>
  <si>
    <t>12.</t>
  </si>
  <si>
    <t>13.</t>
  </si>
  <si>
    <t>14.</t>
  </si>
  <si>
    <t>15.</t>
  </si>
  <si>
    <t>16.</t>
  </si>
  <si>
    <t>17.</t>
  </si>
  <si>
    <t>__________________________</t>
  </si>
  <si>
    <t>Муниципальное образование 
«Новочеремшанское сельское поселение»</t>
  </si>
  <si>
    <t>Муниципальное образование 
«Барышское городское поселение»</t>
  </si>
  <si>
    <t>Муниципальное образование 
«Вешкаймское городское поселение»</t>
  </si>
  <si>
    <t>Муниципальное образование 
«Чуфаровское городское поселение»</t>
  </si>
  <si>
    <t>Муниципальное образование 
«Инзенское городское поселение»</t>
  </si>
  <si>
    <t>Муниципальное образование 
«Карсунское городское поселение»</t>
  </si>
  <si>
    <t>Муниципальное образование 
«Новоспасское городское поселение»</t>
  </si>
  <si>
    <t>Муниципальное образование 
«Красносельское сельское поселение»</t>
  </si>
  <si>
    <t>Муниципальное образование 
«Новомайнское городское поселение»</t>
  </si>
  <si>
    <t>Муниципальное образование 
«Новосёлкинское сельское поселение»</t>
  </si>
  <si>
    <t>Муниципальное образование 
«Сенгилеевское городское поселение»</t>
  </si>
  <si>
    <t>Муниципальное образование 
«Большеключищенское сельское поселение»</t>
  </si>
  <si>
    <t>Муниципальное образование 
«Зелёнорощинское сельское поселение»</t>
  </si>
  <si>
    <t>Муниципальное образование 
«Ишеевское городское поселение»</t>
  </si>
  <si>
    <t>Муниципальное образование 
«город Димитровград»</t>
  </si>
  <si>
    <t>Муниципальное образование 
«город Новоульяновск»</t>
  </si>
  <si>
    <t>Муниципальное образование 
«город Ульяновск»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</si>
</sst>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20"/>
      <name val="Times New Roman"/>
      <family val="1"/>
    </font>
    <font>
      <sz val="23"/>
      <name val="Times New Roman"/>
      <family val="1"/>
    </font>
    <font>
      <b/>
      <sz val="23"/>
      <name val="Times New Roman"/>
      <family val="1"/>
    </font>
    <font>
      <sz val="23"/>
      <name val="Arial Cyr"/>
      <family val="0"/>
    </font>
    <font>
      <sz val="14.5"/>
      <name val="Times New Roman"/>
      <family val="1"/>
    </font>
    <font>
      <sz val="14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" fillId="0" borderId="0" xfId="0" applyFont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4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top" wrapText="1"/>
    </xf>
    <xf numFmtId="3" fontId="8" fillId="34" borderId="10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center" vertical="top"/>
    </xf>
    <xf numFmtId="4" fontId="8" fillId="34" borderId="10" xfId="0" applyNumberFormat="1" applyFont="1" applyFill="1" applyBorder="1" applyAlignment="1">
      <alignment horizontal="center" vertical="top"/>
    </xf>
    <xf numFmtId="3" fontId="8" fillId="34" borderId="10" xfId="0" applyNumberFormat="1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0" fontId="8" fillId="34" borderId="13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34" borderId="11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8" zoomScaleNormal="70" zoomScaleSheetLayoutView="68" zoomScalePageLayoutView="70" workbookViewId="0" topLeftCell="A1">
      <selection activeCell="P53" sqref="P53"/>
    </sheetView>
  </sheetViews>
  <sheetFormatPr defaultColWidth="9.00390625" defaultRowHeight="12.75"/>
  <cols>
    <col min="1" max="1" width="5.25390625" style="0" customWidth="1"/>
    <col min="2" max="2" width="51.875" style="0" customWidth="1"/>
    <col min="3" max="7" width="12.25390625" style="0" customWidth="1"/>
    <col min="8" max="9" width="10.00390625" style="0" customWidth="1"/>
    <col min="10" max="12" width="10.00390625" style="3" customWidth="1"/>
    <col min="13" max="14" width="10.00390625" style="0" customWidth="1"/>
    <col min="15" max="17" width="10.00390625" style="3" customWidth="1"/>
    <col min="18" max="18" width="0" style="0" hidden="1" customWidth="1"/>
  </cols>
  <sheetData>
    <row r="1" spans="12:17" ht="29.25">
      <c r="L1" s="5"/>
      <c r="M1" s="32" t="s">
        <v>26</v>
      </c>
      <c r="N1" s="32"/>
      <c r="O1" s="32"/>
      <c r="P1" s="32"/>
      <c r="Q1" s="32"/>
    </row>
    <row r="2" spans="9:17" s="1" customFormat="1" ht="33" customHeight="1">
      <c r="I2"/>
      <c r="J2" s="3"/>
      <c r="K2" s="3"/>
      <c r="L2" s="5"/>
      <c r="M2" s="32" t="s">
        <v>27</v>
      </c>
      <c r="N2" s="32"/>
      <c r="O2" s="32"/>
      <c r="P2" s="32"/>
      <c r="Q2" s="32"/>
    </row>
    <row r="3" spans="9:17" s="1" customFormat="1" ht="45" customHeight="1">
      <c r="I3" s="26"/>
      <c r="J3" s="27"/>
      <c r="K3" s="27"/>
      <c r="L3" s="27"/>
      <c r="M3" s="27"/>
      <c r="N3" s="27"/>
      <c r="O3" s="27"/>
      <c r="P3" s="27"/>
      <c r="Q3" s="27"/>
    </row>
    <row r="4" spans="1:17" s="1" customFormat="1" ht="24.75" customHeight="1">
      <c r="A4" s="28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1" customFormat="1" ht="18.7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0:17" s="1" customFormat="1" ht="7.5" customHeight="1">
      <c r="J6" s="4"/>
      <c r="K6" s="4"/>
      <c r="L6" s="4"/>
      <c r="O6" s="4"/>
      <c r="P6" s="4"/>
      <c r="Q6" s="4"/>
    </row>
    <row r="7" spans="1:17" s="1" customFormat="1" ht="17.25" customHeight="1">
      <c r="A7" s="39" t="s">
        <v>0</v>
      </c>
      <c r="B7" s="39" t="s">
        <v>3</v>
      </c>
      <c r="C7" s="33" t="s">
        <v>11</v>
      </c>
      <c r="D7" s="33"/>
      <c r="E7" s="33"/>
      <c r="F7" s="33"/>
      <c r="G7" s="34"/>
      <c r="H7" s="33" t="s">
        <v>12</v>
      </c>
      <c r="I7" s="33"/>
      <c r="J7" s="33"/>
      <c r="K7" s="33"/>
      <c r="L7" s="34"/>
      <c r="M7" s="33" t="s">
        <v>13</v>
      </c>
      <c r="N7" s="33"/>
      <c r="O7" s="33"/>
      <c r="P7" s="33"/>
      <c r="Q7" s="34"/>
    </row>
    <row r="8" spans="1:17" s="1" customFormat="1" ht="18" customHeight="1">
      <c r="A8" s="40"/>
      <c r="B8" s="40"/>
      <c r="C8" s="35"/>
      <c r="D8" s="35"/>
      <c r="E8" s="35"/>
      <c r="F8" s="35"/>
      <c r="G8" s="36"/>
      <c r="H8" s="35"/>
      <c r="I8" s="35"/>
      <c r="J8" s="35"/>
      <c r="K8" s="35"/>
      <c r="L8" s="36"/>
      <c r="M8" s="35"/>
      <c r="N8" s="35"/>
      <c r="O8" s="35"/>
      <c r="P8" s="35"/>
      <c r="Q8" s="36"/>
    </row>
    <row r="9" spans="1:17" s="1" customFormat="1" ht="27.75" customHeight="1">
      <c r="A9" s="40"/>
      <c r="B9" s="40"/>
      <c r="C9" s="10" t="s">
        <v>6</v>
      </c>
      <c r="D9" s="10" t="s">
        <v>7</v>
      </c>
      <c r="E9" s="10" t="s">
        <v>8</v>
      </c>
      <c r="F9" s="10" t="s">
        <v>9</v>
      </c>
      <c r="G9" s="10" t="s">
        <v>14</v>
      </c>
      <c r="H9" s="10" t="s">
        <v>6</v>
      </c>
      <c r="I9" s="10" t="s">
        <v>7</v>
      </c>
      <c r="J9" s="10" t="s">
        <v>8</v>
      </c>
      <c r="K9" s="10" t="s">
        <v>9</v>
      </c>
      <c r="L9" s="11" t="s">
        <v>15</v>
      </c>
      <c r="M9" s="10" t="s">
        <v>6</v>
      </c>
      <c r="N9" s="10" t="s">
        <v>7</v>
      </c>
      <c r="O9" s="10" t="s">
        <v>8</v>
      </c>
      <c r="P9" s="10" t="s">
        <v>9</v>
      </c>
      <c r="Q9" s="11" t="s">
        <v>16</v>
      </c>
    </row>
    <row r="10" spans="1:17" s="2" customFormat="1" ht="24.75" customHeight="1">
      <c r="A10" s="41"/>
      <c r="B10" s="41"/>
      <c r="C10" s="10" t="s">
        <v>5</v>
      </c>
      <c r="D10" s="10" t="s">
        <v>5</v>
      </c>
      <c r="E10" s="10" t="s">
        <v>5</v>
      </c>
      <c r="F10" s="10" t="s">
        <v>5</v>
      </c>
      <c r="G10" s="10" t="s">
        <v>5</v>
      </c>
      <c r="H10" s="10" t="s">
        <v>1</v>
      </c>
      <c r="I10" s="10" t="s">
        <v>1</v>
      </c>
      <c r="J10" s="11" t="s">
        <v>1</v>
      </c>
      <c r="K10" s="11" t="s">
        <v>1</v>
      </c>
      <c r="L10" s="11" t="s">
        <v>1</v>
      </c>
      <c r="M10" s="10" t="s">
        <v>2</v>
      </c>
      <c r="N10" s="10" t="s">
        <v>2</v>
      </c>
      <c r="O10" s="11" t="s">
        <v>2</v>
      </c>
      <c r="P10" s="11" t="s">
        <v>2</v>
      </c>
      <c r="Q10" s="11" t="s">
        <v>2</v>
      </c>
    </row>
    <row r="11" spans="1:17" s="2" customFormat="1" ht="24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1">
        <v>10</v>
      </c>
      <c r="K11" s="11">
        <v>11</v>
      </c>
      <c r="L11" s="11">
        <v>12</v>
      </c>
      <c r="M11" s="10">
        <v>13</v>
      </c>
      <c r="N11" s="10">
        <v>14</v>
      </c>
      <c r="O11" s="11">
        <v>15</v>
      </c>
      <c r="P11" s="11">
        <v>16</v>
      </c>
      <c r="Q11" s="11">
        <v>17</v>
      </c>
    </row>
    <row r="12" spans="1:17" s="6" customFormat="1" ht="38.25" customHeight="1">
      <c r="A12" s="30" t="s">
        <v>10</v>
      </c>
      <c r="B12" s="25"/>
      <c r="C12" s="12">
        <f>C30+C40+C50</f>
        <v>0</v>
      </c>
      <c r="D12" s="12">
        <f aca="true" t="shared" si="0" ref="D12:Q12">D30+D40+D50</f>
        <v>16266.469999999998</v>
      </c>
      <c r="E12" s="12">
        <f t="shared" si="0"/>
        <v>12566.28</v>
      </c>
      <c r="F12" s="12">
        <f t="shared" si="0"/>
        <v>10998.94</v>
      </c>
      <c r="G12" s="12">
        <f t="shared" si="0"/>
        <v>39831.69</v>
      </c>
      <c r="H12" s="13">
        <f t="shared" si="0"/>
        <v>0</v>
      </c>
      <c r="I12" s="13">
        <f t="shared" si="0"/>
        <v>412</v>
      </c>
      <c r="J12" s="13">
        <f t="shared" si="0"/>
        <v>326</v>
      </c>
      <c r="K12" s="13">
        <f t="shared" si="0"/>
        <v>293</v>
      </c>
      <c r="L12" s="13">
        <f t="shared" si="0"/>
        <v>1031</v>
      </c>
      <c r="M12" s="13">
        <f t="shared" si="0"/>
        <v>0</v>
      </c>
      <c r="N12" s="13">
        <f t="shared" si="0"/>
        <v>1097</v>
      </c>
      <c r="O12" s="13">
        <f t="shared" si="0"/>
        <v>813</v>
      </c>
      <c r="P12" s="13">
        <f t="shared" si="0"/>
        <v>610</v>
      </c>
      <c r="Q12" s="13">
        <f t="shared" si="0"/>
        <v>2520</v>
      </c>
    </row>
    <row r="13" spans="1:17" s="8" customFormat="1" ht="38.25" customHeight="1">
      <c r="A13" s="14" t="s">
        <v>17</v>
      </c>
      <c r="B13" s="15" t="s">
        <v>41</v>
      </c>
      <c r="C13" s="12">
        <f>C51</f>
        <v>0</v>
      </c>
      <c r="D13" s="12">
        <f aca="true" t="shared" si="1" ref="D13:Q13">D51</f>
        <v>0</v>
      </c>
      <c r="E13" s="12">
        <f t="shared" si="1"/>
        <v>0</v>
      </c>
      <c r="F13" s="12">
        <f t="shared" si="1"/>
        <v>1088.37</v>
      </c>
      <c r="G13" s="12">
        <f t="shared" si="1"/>
        <v>1088.37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39</v>
      </c>
      <c r="L13" s="13">
        <f t="shared" si="1"/>
        <v>39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73</v>
      </c>
      <c r="Q13" s="13">
        <f t="shared" si="1"/>
        <v>73</v>
      </c>
    </row>
    <row r="14" spans="1:17" s="6" customFormat="1" ht="38.25" customHeight="1">
      <c r="A14" s="14" t="s">
        <v>18</v>
      </c>
      <c r="B14" s="15" t="s">
        <v>42</v>
      </c>
      <c r="C14" s="12">
        <f>C31+C41</f>
        <v>0</v>
      </c>
      <c r="D14" s="12">
        <f aca="true" t="shared" si="2" ref="D14:Q14">D31+D41</f>
        <v>733.78</v>
      </c>
      <c r="E14" s="12">
        <f t="shared" si="2"/>
        <v>891.93</v>
      </c>
      <c r="F14" s="12">
        <f t="shared" si="2"/>
        <v>0</v>
      </c>
      <c r="G14" s="12">
        <f t="shared" si="2"/>
        <v>1625.71</v>
      </c>
      <c r="H14" s="13">
        <f t="shared" si="2"/>
        <v>0</v>
      </c>
      <c r="I14" s="13">
        <f t="shared" si="2"/>
        <v>21</v>
      </c>
      <c r="J14" s="13">
        <f t="shared" si="2"/>
        <v>19</v>
      </c>
      <c r="K14" s="13">
        <f t="shared" si="2"/>
        <v>0</v>
      </c>
      <c r="L14" s="13">
        <f t="shared" si="2"/>
        <v>40</v>
      </c>
      <c r="M14" s="13">
        <f t="shared" si="2"/>
        <v>0</v>
      </c>
      <c r="N14" s="13">
        <f t="shared" si="2"/>
        <v>42</v>
      </c>
      <c r="O14" s="13">
        <f t="shared" si="2"/>
        <v>52</v>
      </c>
      <c r="P14" s="13">
        <f t="shared" si="2"/>
        <v>0</v>
      </c>
      <c r="Q14" s="13">
        <f t="shared" si="2"/>
        <v>94</v>
      </c>
    </row>
    <row r="15" spans="1:17" s="8" customFormat="1" ht="38.25" customHeight="1">
      <c r="A15" s="14" t="s">
        <v>19</v>
      </c>
      <c r="B15" s="15" t="s">
        <v>43</v>
      </c>
      <c r="C15" s="12">
        <f>C42</f>
        <v>0</v>
      </c>
      <c r="D15" s="12">
        <f aca="true" t="shared" si="3" ref="D15:Q15">D42</f>
        <v>0</v>
      </c>
      <c r="E15" s="12">
        <f t="shared" si="3"/>
        <v>919.32</v>
      </c>
      <c r="F15" s="12">
        <f t="shared" si="3"/>
        <v>0</v>
      </c>
      <c r="G15" s="12">
        <f t="shared" si="3"/>
        <v>919.32</v>
      </c>
      <c r="H15" s="13">
        <f t="shared" si="3"/>
        <v>0</v>
      </c>
      <c r="I15" s="13">
        <f t="shared" si="3"/>
        <v>0</v>
      </c>
      <c r="J15" s="13">
        <f t="shared" si="3"/>
        <v>26</v>
      </c>
      <c r="K15" s="13">
        <f t="shared" si="3"/>
        <v>0</v>
      </c>
      <c r="L15" s="13">
        <f t="shared" si="3"/>
        <v>26</v>
      </c>
      <c r="M15" s="13">
        <f t="shared" si="3"/>
        <v>0</v>
      </c>
      <c r="N15" s="13">
        <f t="shared" si="3"/>
        <v>0</v>
      </c>
      <c r="O15" s="13">
        <f t="shared" si="3"/>
        <v>40</v>
      </c>
      <c r="P15" s="13">
        <f t="shared" si="3"/>
        <v>0</v>
      </c>
      <c r="Q15" s="13">
        <f t="shared" si="3"/>
        <v>40</v>
      </c>
    </row>
    <row r="16" spans="1:17" s="6" customFormat="1" ht="38.25" customHeight="1">
      <c r="A16" s="14" t="s">
        <v>20</v>
      </c>
      <c r="B16" s="15" t="s">
        <v>44</v>
      </c>
      <c r="C16" s="12">
        <f>C32+C43+C52</f>
        <v>0</v>
      </c>
      <c r="D16" s="12">
        <f aca="true" t="shared" si="4" ref="D16:Q16">D32+D43+D52</f>
        <v>831.57</v>
      </c>
      <c r="E16" s="12">
        <f t="shared" si="4"/>
        <v>1923.46</v>
      </c>
      <c r="F16" s="12">
        <f t="shared" si="4"/>
        <v>843.4</v>
      </c>
      <c r="G16" s="12">
        <f t="shared" si="4"/>
        <v>3598.4300000000003</v>
      </c>
      <c r="H16" s="13">
        <f t="shared" si="4"/>
        <v>0</v>
      </c>
      <c r="I16" s="13">
        <f t="shared" si="4"/>
        <v>21</v>
      </c>
      <c r="J16" s="13">
        <f t="shared" si="4"/>
        <v>59</v>
      </c>
      <c r="K16" s="13">
        <f t="shared" si="4"/>
        <v>27</v>
      </c>
      <c r="L16" s="13">
        <f t="shared" si="4"/>
        <v>107</v>
      </c>
      <c r="M16" s="13">
        <f t="shared" si="4"/>
        <v>0</v>
      </c>
      <c r="N16" s="13">
        <f t="shared" si="4"/>
        <v>72</v>
      </c>
      <c r="O16" s="13">
        <f t="shared" si="4"/>
        <v>142</v>
      </c>
      <c r="P16" s="13">
        <f t="shared" si="4"/>
        <v>46</v>
      </c>
      <c r="Q16" s="13">
        <f t="shared" si="4"/>
        <v>260</v>
      </c>
    </row>
    <row r="17" spans="1:17" s="8" customFormat="1" ht="38.25" customHeight="1">
      <c r="A17" s="14" t="s">
        <v>21</v>
      </c>
      <c r="B17" s="15" t="s">
        <v>45</v>
      </c>
      <c r="C17" s="12">
        <f>C53</f>
        <v>0</v>
      </c>
      <c r="D17" s="12">
        <f aca="true" t="shared" si="5" ref="D17:Q17">D53</f>
        <v>0</v>
      </c>
      <c r="E17" s="12">
        <f t="shared" si="5"/>
        <v>0</v>
      </c>
      <c r="F17" s="12">
        <f t="shared" si="5"/>
        <v>1718.31</v>
      </c>
      <c r="G17" s="12">
        <f t="shared" si="5"/>
        <v>1718.31</v>
      </c>
      <c r="H17" s="13">
        <f t="shared" si="5"/>
        <v>0</v>
      </c>
      <c r="I17" s="13">
        <f t="shared" si="5"/>
        <v>0</v>
      </c>
      <c r="J17" s="13">
        <f t="shared" si="5"/>
        <v>0</v>
      </c>
      <c r="K17" s="13">
        <f t="shared" si="5"/>
        <v>40</v>
      </c>
      <c r="L17" s="13">
        <f t="shared" si="5"/>
        <v>40</v>
      </c>
      <c r="M17" s="13">
        <f t="shared" si="5"/>
        <v>0</v>
      </c>
      <c r="N17" s="13">
        <f t="shared" si="5"/>
        <v>0</v>
      </c>
      <c r="O17" s="13">
        <f t="shared" si="5"/>
        <v>0</v>
      </c>
      <c r="P17" s="13">
        <f t="shared" si="5"/>
        <v>66</v>
      </c>
      <c r="Q17" s="13">
        <f t="shared" si="5"/>
        <v>66</v>
      </c>
    </row>
    <row r="18" spans="1:17" s="6" customFormat="1" ht="38.25" customHeight="1">
      <c r="A18" s="14" t="s">
        <v>22</v>
      </c>
      <c r="B18" s="15" t="s">
        <v>46</v>
      </c>
      <c r="C18" s="12">
        <f>C33</f>
        <v>0</v>
      </c>
      <c r="D18" s="12">
        <f aca="true" t="shared" si="6" ref="D18:Q18">D33</f>
        <v>101.44</v>
      </c>
      <c r="E18" s="12">
        <f t="shared" si="6"/>
        <v>0</v>
      </c>
      <c r="F18" s="12">
        <f t="shared" si="6"/>
        <v>0</v>
      </c>
      <c r="G18" s="12">
        <f t="shared" si="6"/>
        <v>101.44</v>
      </c>
      <c r="H18" s="13">
        <f t="shared" si="6"/>
        <v>0</v>
      </c>
      <c r="I18" s="13">
        <f t="shared" si="6"/>
        <v>6</v>
      </c>
      <c r="J18" s="13">
        <f t="shared" si="6"/>
        <v>0</v>
      </c>
      <c r="K18" s="13">
        <f t="shared" si="6"/>
        <v>0</v>
      </c>
      <c r="L18" s="13">
        <f t="shared" si="6"/>
        <v>6</v>
      </c>
      <c r="M18" s="13">
        <f t="shared" si="6"/>
        <v>0</v>
      </c>
      <c r="N18" s="13">
        <f t="shared" si="6"/>
        <v>13</v>
      </c>
      <c r="O18" s="13">
        <f t="shared" si="6"/>
        <v>0</v>
      </c>
      <c r="P18" s="13">
        <f t="shared" si="6"/>
        <v>0</v>
      </c>
      <c r="Q18" s="13">
        <f t="shared" si="6"/>
        <v>13</v>
      </c>
    </row>
    <row r="19" spans="1:17" s="6" customFormat="1" ht="38.25" customHeight="1">
      <c r="A19" s="14" t="s">
        <v>23</v>
      </c>
      <c r="B19" s="15" t="s">
        <v>47</v>
      </c>
      <c r="C19" s="12">
        <v>0</v>
      </c>
      <c r="D19" s="12">
        <v>281.71</v>
      </c>
      <c r="E19" s="12">
        <v>0</v>
      </c>
      <c r="F19" s="12">
        <v>0</v>
      </c>
      <c r="G19" s="12">
        <f aca="true" t="shared" si="7" ref="G19:G29">C19+D19+E19+F19</f>
        <v>281.71</v>
      </c>
      <c r="H19" s="13">
        <v>0</v>
      </c>
      <c r="I19" s="13">
        <v>6</v>
      </c>
      <c r="J19" s="13">
        <v>0</v>
      </c>
      <c r="K19" s="13">
        <v>0</v>
      </c>
      <c r="L19" s="13">
        <f aca="true" t="shared" si="8" ref="L19:L29">H19+I19+J19+K19</f>
        <v>6</v>
      </c>
      <c r="M19" s="13">
        <v>0</v>
      </c>
      <c r="N19" s="13">
        <v>18</v>
      </c>
      <c r="O19" s="13">
        <v>0</v>
      </c>
      <c r="P19" s="13">
        <v>0</v>
      </c>
      <c r="Q19" s="13">
        <f aca="true" t="shared" si="9" ref="Q19:Q29">M19+N19+O19+P19</f>
        <v>18</v>
      </c>
    </row>
    <row r="20" spans="1:17" s="8" customFormat="1" ht="38.25" customHeight="1">
      <c r="A20" s="16" t="s">
        <v>24</v>
      </c>
      <c r="B20" s="15" t="s">
        <v>48</v>
      </c>
      <c r="C20" s="12">
        <f>C44</f>
        <v>0</v>
      </c>
      <c r="D20" s="12">
        <f aca="true" t="shared" si="10" ref="D20:Q20">D44</f>
        <v>0</v>
      </c>
      <c r="E20" s="12">
        <f t="shared" si="10"/>
        <v>770.6</v>
      </c>
      <c r="F20" s="12">
        <f t="shared" si="10"/>
        <v>0</v>
      </c>
      <c r="G20" s="12">
        <f t="shared" si="10"/>
        <v>770.6</v>
      </c>
      <c r="H20" s="13">
        <f t="shared" si="10"/>
        <v>0</v>
      </c>
      <c r="I20" s="13">
        <f t="shared" si="10"/>
        <v>0</v>
      </c>
      <c r="J20" s="13">
        <f t="shared" si="10"/>
        <v>16</v>
      </c>
      <c r="K20" s="13">
        <f t="shared" si="10"/>
        <v>0</v>
      </c>
      <c r="L20" s="13">
        <f t="shared" si="10"/>
        <v>16</v>
      </c>
      <c r="M20" s="13">
        <f t="shared" si="10"/>
        <v>0</v>
      </c>
      <c r="N20" s="13">
        <f t="shared" si="10"/>
        <v>0</v>
      </c>
      <c r="O20" s="13">
        <f t="shared" si="10"/>
        <v>48</v>
      </c>
      <c r="P20" s="13">
        <f t="shared" si="10"/>
        <v>0</v>
      </c>
      <c r="Q20" s="13">
        <f t="shared" si="10"/>
        <v>48</v>
      </c>
    </row>
    <row r="21" spans="1:17" s="8" customFormat="1" ht="38.25" customHeight="1">
      <c r="A21" s="14" t="s">
        <v>25</v>
      </c>
      <c r="B21" s="15" t="s">
        <v>49</v>
      </c>
      <c r="C21" s="12">
        <v>0</v>
      </c>
      <c r="D21" s="12">
        <v>0</v>
      </c>
      <c r="E21" s="17">
        <v>725.3</v>
      </c>
      <c r="F21" s="12">
        <v>0</v>
      </c>
      <c r="G21" s="12">
        <f t="shared" si="7"/>
        <v>725.3</v>
      </c>
      <c r="H21" s="13">
        <v>0</v>
      </c>
      <c r="I21" s="13">
        <v>0</v>
      </c>
      <c r="J21" s="18">
        <v>16</v>
      </c>
      <c r="K21" s="13">
        <v>0</v>
      </c>
      <c r="L21" s="13">
        <f t="shared" si="8"/>
        <v>16</v>
      </c>
      <c r="M21" s="13">
        <v>0</v>
      </c>
      <c r="N21" s="13">
        <v>0</v>
      </c>
      <c r="O21" s="13">
        <v>38</v>
      </c>
      <c r="P21" s="13">
        <v>0</v>
      </c>
      <c r="Q21" s="13">
        <f t="shared" si="9"/>
        <v>38</v>
      </c>
    </row>
    <row r="22" spans="1:17" s="8" customFormat="1" ht="38.25" customHeight="1">
      <c r="A22" s="14" t="s">
        <v>31</v>
      </c>
      <c r="B22" s="15" t="s">
        <v>40</v>
      </c>
      <c r="C22" s="12">
        <v>0</v>
      </c>
      <c r="D22" s="12">
        <v>0</v>
      </c>
      <c r="E22" s="17">
        <v>1012.8299999999999</v>
      </c>
      <c r="F22" s="12">
        <v>0</v>
      </c>
      <c r="G22" s="12">
        <f t="shared" si="7"/>
        <v>1012.8299999999999</v>
      </c>
      <c r="H22" s="13">
        <v>0</v>
      </c>
      <c r="I22" s="13">
        <v>0</v>
      </c>
      <c r="J22" s="18">
        <v>26</v>
      </c>
      <c r="K22" s="13">
        <v>0</v>
      </c>
      <c r="L22" s="13">
        <f t="shared" si="8"/>
        <v>26</v>
      </c>
      <c r="M22" s="13">
        <v>0</v>
      </c>
      <c r="N22" s="13">
        <v>0</v>
      </c>
      <c r="O22" s="13">
        <v>59</v>
      </c>
      <c r="P22" s="13">
        <v>0</v>
      </c>
      <c r="Q22" s="13">
        <f t="shared" si="9"/>
        <v>59</v>
      </c>
    </row>
    <row r="23" spans="1:17" s="8" customFormat="1" ht="38.25" customHeight="1">
      <c r="A23" s="14" t="s">
        <v>32</v>
      </c>
      <c r="B23" s="15" t="s">
        <v>50</v>
      </c>
      <c r="C23" s="12">
        <v>0</v>
      </c>
      <c r="D23" s="12">
        <v>0</v>
      </c>
      <c r="E23" s="17">
        <v>2050.64</v>
      </c>
      <c r="F23" s="12">
        <v>1848.26</v>
      </c>
      <c r="G23" s="12">
        <f t="shared" si="7"/>
        <v>3898.8999999999996</v>
      </c>
      <c r="H23" s="13">
        <v>0</v>
      </c>
      <c r="I23" s="13">
        <v>0</v>
      </c>
      <c r="J23" s="18">
        <v>40</v>
      </c>
      <c r="K23" s="13">
        <v>43</v>
      </c>
      <c r="L23" s="13">
        <f>H23+I23+J23+K23</f>
        <v>83</v>
      </c>
      <c r="M23" s="13">
        <v>0</v>
      </c>
      <c r="N23" s="13">
        <v>0</v>
      </c>
      <c r="O23" s="13">
        <v>91</v>
      </c>
      <c r="P23" s="13">
        <v>78</v>
      </c>
      <c r="Q23" s="13">
        <f>M23+N23+O23+P23</f>
        <v>169</v>
      </c>
    </row>
    <row r="24" spans="1:17" s="6" customFormat="1" ht="38.25" customHeight="1">
      <c r="A24" s="14" t="s">
        <v>33</v>
      </c>
      <c r="B24" s="15" t="s">
        <v>51</v>
      </c>
      <c r="C24" s="12">
        <v>0</v>
      </c>
      <c r="D24" s="12">
        <v>985.2</v>
      </c>
      <c r="E24" s="12">
        <v>0</v>
      </c>
      <c r="F24" s="12">
        <v>0</v>
      </c>
      <c r="G24" s="12">
        <f t="shared" si="7"/>
        <v>985.2</v>
      </c>
      <c r="H24" s="13">
        <v>0</v>
      </c>
      <c r="I24" s="13">
        <v>24</v>
      </c>
      <c r="J24" s="13">
        <v>0</v>
      </c>
      <c r="K24" s="13">
        <v>0</v>
      </c>
      <c r="L24" s="13">
        <f t="shared" si="8"/>
        <v>24</v>
      </c>
      <c r="M24" s="13">
        <v>0</v>
      </c>
      <c r="N24" s="13">
        <v>69</v>
      </c>
      <c r="O24" s="13">
        <v>0</v>
      </c>
      <c r="P24" s="13">
        <v>0</v>
      </c>
      <c r="Q24" s="13">
        <f t="shared" si="9"/>
        <v>69</v>
      </c>
    </row>
    <row r="25" spans="1:17" s="6" customFormat="1" ht="38.25" customHeight="1">
      <c r="A25" s="14" t="s">
        <v>34</v>
      </c>
      <c r="B25" s="15" t="s">
        <v>52</v>
      </c>
      <c r="C25" s="12">
        <v>0</v>
      </c>
      <c r="D25" s="12">
        <v>1163.44</v>
      </c>
      <c r="E25" s="12">
        <v>0</v>
      </c>
      <c r="F25" s="12">
        <v>0</v>
      </c>
      <c r="G25" s="12">
        <f t="shared" si="7"/>
        <v>1163.44</v>
      </c>
      <c r="H25" s="13">
        <v>0</v>
      </c>
      <c r="I25" s="13">
        <v>24</v>
      </c>
      <c r="J25" s="13">
        <v>0</v>
      </c>
      <c r="K25" s="13">
        <v>0</v>
      </c>
      <c r="L25" s="13">
        <f t="shared" si="8"/>
        <v>24</v>
      </c>
      <c r="M25" s="13">
        <v>0</v>
      </c>
      <c r="N25" s="13">
        <v>82</v>
      </c>
      <c r="O25" s="13">
        <v>0</v>
      </c>
      <c r="P25" s="13">
        <v>0</v>
      </c>
      <c r="Q25" s="13">
        <f t="shared" si="9"/>
        <v>82</v>
      </c>
    </row>
    <row r="26" spans="1:17" s="6" customFormat="1" ht="38.25" customHeight="1">
      <c r="A26" s="16" t="s">
        <v>35</v>
      </c>
      <c r="B26" s="15" t="s">
        <v>53</v>
      </c>
      <c r="C26" s="12">
        <v>0</v>
      </c>
      <c r="D26" s="12">
        <v>678.37</v>
      </c>
      <c r="E26" s="12">
        <v>0</v>
      </c>
      <c r="F26" s="12">
        <v>362.39</v>
      </c>
      <c r="G26" s="12">
        <f t="shared" si="7"/>
        <v>1040.76</v>
      </c>
      <c r="H26" s="13">
        <v>0</v>
      </c>
      <c r="I26" s="13">
        <v>23</v>
      </c>
      <c r="J26" s="13">
        <v>0</v>
      </c>
      <c r="K26" s="13">
        <v>15</v>
      </c>
      <c r="L26" s="13">
        <f t="shared" si="8"/>
        <v>38</v>
      </c>
      <c r="M26" s="13">
        <v>0</v>
      </c>
      <c r="N26" s="13">
        <v>23</v>
      </c>
      <c r="O26" s="13">
        <v>0</v>
      </c>
      <c r="P26" s="13">
        <v>15</v>
      </c>
      <c r="Q26" s="13">
        <f t="shared" si="9"/>
        <v>38</v>
      </c>
    </row>
    <row r="27" spans="1:17" s="6" customFormat="1" ht="38.25" customHeight="1">
      <c r="A27" s="14" t="s">
        <v>36</v>
      </c>
      <c r="B27" s="19" t="s">
        <v>54</v>
      </c>
      <c r="C27" s="12">
        <v>0</v>
      </c>
      <c r="D27" s="12">
        <v>1286.58</v>
      </c>
      <c r="E27" s="12">
        <v>1810.64</v>
      </c>
      <c r="F27" s="12">
        <v>2015.13</v>
      </c>
      <c r="G27" s="12">
        <f t="shared" si="7"/>
        <v>5112.35</v>
      </c>
      <c r="H27" s="13">
        <v>0</v>
      </c>
      <c r="I27" s="13">
        <v>39</v>
      </c>
      <c r="J27" s="13">
        <v>65</v>
      </c>
      <c r="K27" s="13">
        <v>43</v>
      </c>
      <c r="L27" s="13">
        <f t="shared" si="8"/>
        <v>147</v>
      </c>
      <c r="M27" s="13">
        <v>0</v>
      </c>
      <c r="N27" s="13">
        <v>111</v>
      </c>
      <c r="O27" s="13">
        <v>191</v>
      </c>
      <c r="P27" s="13">
        <v>135</v>
      </c>
      <c r="Q27" s="13">
        <f t="shared" si="9"/>
        <v>437</v>
      </c>
    </row>
    <row r="28" spans="1:17" s="8" customFormat="1" ht="38.25" customHeight="1">
      <c r="A28" s="14" t="s">
        <v>37</v>
      </c>
      <c r="B28" s="15" t="s">
        <v>55</v>
      </c>
      <c r="C28" s="12">
        <v>0</v>
      </c>
      <c r="D28" s="12">
        <v>0</v>
      </c>
      <c r="E28" s="12">
        <v>0</v>
      </c>
      <c r="F28" s="17">
        <v>3618.44</v>
      </c>
      <c r="G28" s="12">
        <f t="shared" si="7"/>
        <v>3618.44</v>
      </c>
      <c r="H28" s="13">
        <v>0</v>
      </c>
      <c r="I28" s="13">
        <v>0</v>
      </c>
      <c r="J28" s="13">
        <v>0</v>
      </c>
      <c r="K28" s="18">
        <v>86</v>
      </c>
      <c r="L28" s="13">
        <f t="shared" si="8"/>
        <v>86</v>
      </c>
      <c r="M28" s="13">
        <v>0</v>
      </c>
      <c r="N28" s="13">
        <v>0</v>
      </c>
      <c r="O28" s="13">
        <v>0</v>
      </c>
      <c r="P28" s="18">
        <v>197</v>
      </c>
      <c r="Q28" s="13">
        <f t="shared" si="9"/>
        <v>197</v>
      </c>
    </row>
    <row r="29" spans="1:17" s="6" customFormat="1" ht="38.25" customHeight="1">
      <c r="A29" s="14" t="s">
        <v>38</v>
      </c>
      <c r="B29" s="15" t="s">
        <v>56</v>
      </c>
      <c r="C29" s="12">
        <v>0</v>
      </c>
      <c r="D29" s="12">
        <v>10230.15</v>
      </c>
      <c r="E29" s="12">
        <v>0</v>
      </c>
      <c r="F29" s="12">
        <v>0</v>
      </c>
      <c r="G29" s="12">
        <f t="shared" si="7"/>
        <v>10230.15</v>
      </c>
      <c r="H29" s="13">
        <v>0</v>
      </c>
      <c r="I29" s="13">
        <v>249</v>
      </c>
      <c r="J29" s="13">
        <v>0</v>
      </c>
      <c r="K29" s="13">
        <v>0</v>
      </c>
      <c r="L29" s="13">
        <f t="shared" si="8"/>
        <v>249</v>
      </c>
      <c r="M29" s="13">
        <v>0</v>
      </c>
      <c r="N29" s="13">
        <v>668</v>
      </c>
      <c r="O29" s="13">
        <v>0</v>
      </c>
      <c r="P29" s="13">
        <v>0</v>
      </c>
      <c r="Q29" s="13">
        <f t="shared" si="9"/>
        <v>668</v>
      </c>
    </row>
    <row r="30" spans="1:17" s="6" customFormat="1" ht="27.75" customHeight="1">
      <c r="A30" s="24" t="s">
        <v>28</v>
      </c>
      <c r="B30" s="25"/>
      <c r="C30" s="12">
        <v>0</v>
      </c>
      <c r="D30" s="12">
        <f>D31+D32+D33+D34+D35+D36+D37+D38+D39</f>
        <v>16266.469999999998</v>
      </c>
      <c r="E30" s="12">
        <f>E31+E32+E33+E34+E35+E36+E37+E38+E39</f>
        <v>0</v>
      </c>
      <c r="F30" s="12">
        <f>F31+F32+F33+F34+F35+F36+F37+F38+F39</f>
        <v>0</v>
      </c>
      <c r="G30" s="12">
        <f aca="true" t="shared" si="11" ref="G30:G57">C30+D30+E30+F30</f>
        <v>16266.469999999998</v>
      </c>
      <c r="H30" s="13">
        <v>0</v>
      </c>
      <c r="I30" s="13">
        <f>I31+I32+I33+I34+I35+I36+I37+I38+I39</f>
        <v>412</v>
      </c>
      <c r="J30" s="13">
        <f>J31+J32+J33+J34+J35+J36+J37+J38+J39</f>
        <v>0</v>
      </c>
      <c r="K30" s="13">
        <f>K31+K32+K33+K34+K35+K36+K37+K38+K39</f>
        <v>0</v>
      </c>
      <c r="L30" s="13">
        <f aca="true" t="shared" si="12" ref="L30:L57">H30+I30+J30+K30</f>
        <v>412</v>
      </c>
      <c r="M30" s="13">
        <v>0</v>
      </c>
      <c r="N30" s="13">
        <f>N31+N32+N33+N34+N35+N36+N37+N38+N39</f>
        <v>1097</v>
      </c>
      <c r="O30" s="13">
        <f>O31+O32+O33+O34+O35+O36+O37+O38+O39</f>
        <v>0</v>
      </c>
      <c r="P30" s="13">
        <f>P31+P32+P33+P34+P35+P36+P37+P38+P39</f>
        <v>0</v>
      </c>
      <c r="Q30" s="13">
        <f aca="true" t="shared" si="13" ref="Q30:Q57">M30+N30+O30+P30</f>
        <v>1097</v>
      </c>
    </row>
    <row r="31" spans="1:17" s="6" customFormat="1" ht="38.25" customHeight="1">
      <c r="A31" s="14" t="s">
        <v>17</v>
      </c>
      <c r="B31" s="15" t="s">
        <v>42</v>
      </c>
      <c r="C31" s="12">
        <v>0</v>
      </c>
      <c r="D31" s="12">
        <v>733.78</v>
      </c>
      <c r="E31" s="12">
        <v>0</v>
      </c>
      <c r="F31" s="12">
        <v>0</v>
      </c>
      <c r="G31" s="12">
        <f t="shared" si="11"/>
        <v>733.78</v>
      </c>
      <c r="H31" s="13">
        <v>0</v>
      </c>
      <c r="I31" s="13">
        <v>21</v>
      </c>
      <c r="J31" s="13">
        <v>0</v>
      </c>
      <c r="K31" s="13">
        <v>0</v>
      </c>
      <c r="L31" s="13">
        <f t="shared" si="12"/>
        <v>21</v>
      </c>
      <c r="M31" s="13">
        <v>0</v>
      </c>
      <c r="N31" s="13">
        <v>42</v>
      </c>
      <c r="O31" s="13">
        <v>0</v>
      </c>
      <c r="P31" s="13">
        <v>0</v>
      </c>
      <c r="Q31" s="13">
        <f t="shared" si="13"/>
        <v>42</v>
      </c>
    </row>
    <row r="32" spans="1:17" s="6" customFormat="1" ht="38.25" customHeight="1">
      <c r="A32" s="14" t="s">
        <v>18</v>
      </c>
      <c r="B32" s="15" t="s">
        <v>44</v>
      </c>
      <c r="C32" s="12">
        <v>0</v>
      </c>
      <c r="D32" s="12">
        <v>831.57</v>
      </c>
      <c r="E32" s="12">
        <v>0</v>
      </c>
      <c r="F32" s="12">
        <v>0</v>
      </c>
      <c r="G32" s="12">
        <f t="shared" si="11"/>
        <v>831.57</v>
      </c>
      <c r="H32" s="13">
        <v>0</v>
      </c>
      <c r="I32" s="13">
        <v>21</v>
      </c>
      <c r="J32" s="13">
        <v>0</v>
      </c>
      <c r="K32" s="13">
        <v>0</v>
      </c>
      <c r="L32" s="13">
        <f t="shared" si="12"/>
        <v>21</v>
      </c>
      <c r="M32" s="13">
        <v>0</v>
      </c>
      <c r="N32" s="13">
        <v>72</v>
      </c>
      <c r="O32" s="13">
        <v>0</v>
      </c>
      <c r="P32" s="13">
        <v>0</v>
      </c>
      <c r="Q32" s="13">
        <f t="shared" si="13"/>
        <v>72</v>
      </c>
    </row>
    <row r="33" spans="1:17" s="6" customFormat="1" ht="38.25" customHeight="1">
      <c r="A33" s="14" t="s">
        <v>19</v>
      </c>
      <c r="B33" s="15" t="s">
        <v>46</v>
      </c>
      <c r="C33" s="12">
        <v>0</v>
      </c>
      <c r="D33" s="12">
        <v>101.44</v>
      </c>
      <c r="E33" s="12">
        <v>0</v>
      </c>
      <c r="F33" s="12">
        <v>0</v>
      </c>
      <c r="G33" s="12">
        <f t="shared" si="11"/>
        <v>101.44</v>
      </c>
      <c r="H33" s="13">
        <v>0</v>
      </c>
      <c r="I33" s="13">
        <v>6</v>
      </c>
      <c r="J33" s="13">
        <v>0</v>
      </c>
      <c r="K33" s="13">
        <v>0</v>
      </c>
      <c r="L33" s="13">
        <f t="shared" si="12"/>
        <v>6</v>
      </c>
      <c r="M33" s="13">
        <v>0</v>
      </c>
      <c r="N33" s="13">
        <v>13</v>
      </c>
      <c r="O33" s="13">
        <v>0</v>
      </c>
      <c r="P33" s="13">
        <v>0</v>
      </c>
      <c r="Q33" s="13">
        <f t="shared" si="13"/>
        <v>13</v>
      </c>
    </row>
    <row r="34" spans="1:17" s="6" customFormat="1" ht="38.25" customHeight="1">
      <c r="A34" s="14" t="s">
        <v>20</v>
      </c>
      <c r="B34" s="15" t="s">
        <v>47</v>
      </c>
      <c r="C34" s="12">
        <v>0</v>
      </c>
      <c r="D34" s="12">
        <v>281.71</v>
      </c>
      <c r="E34" s="12">
        <v>0</v>
      </c>
      <c r="F34" s="12">
        <v>0</v>
      </c>
      <c r="G34" s="12">
        <f t="shared" si="11"/>
        <v>281.71</v>
      </c>
      <c r="H34" s="13">
        <v>0</v>
      </c>
      <c r="I34" s="13">
        <v>6</v>
      </c>
      <c r="J34" s="13">
        <v>0</v>
      </c>
      <c r="K34" s="13">
        <v>0</v>
      </c>
      <c r="L34" s="13">
        <f t="shared" si="12"/>
        <v>6</v>
      </c>
      <c r="M34" s="13">
        <v>0</v>
      </c>
      <c r="N34" s="13">
        <v>18</v>
      </c>
      <c r="O34" s="13">
        <v>0</v>
      </c>
      <c r="P34" s="13">
        <v>0</v>
      </c>
      <c r="Q34" s="13">
        <f t="shared" si="13"/>
        <v>18</v>
      </c>
    </row>
    <row r="35" spans="1:17" s="6" customFormat="1" ht="38.25" customHeight="1">
      <c r="A35" s="14" t="s">
        <v>21</v>
      </c>
      <c r="B35" s="15" t="s">
        <v>51</v>
      </c>
      <c r="C35" s="12">
        <v>0</v>
      </c>
      <c r="D35" s="12">
        <v>985.2</v>
      </c>
      <c r="E35" s="12">
        <v>0</v>
      </c>
      <c r="F35" s="12">
        <v>0</v>
      </c>
      <c r="G35" s="12">
        <f t="shared" si="11"/>
        <v>985.2</v>
      </c>
      <c r="H35" s="13">
        <v>0</v>
      </c>
      <c r="I35" s="13">
        <v>24</v>
      </c>
      <c r="J35" s="13">
        <v>0</v>
      </c>
      <c r="K35" s="13">
        <v>0</v>
      </c>
      <c r="L35" s="13">
        <f t="shared" si="12"/>
        <v>24</v>
      </c>
      <c r="M35" s="13">
        <v>0</v>
      </c>
      <c r="N35" s="13">
        <v>69</v>
      </c>
      <c r="O35" s="13">
        <v>0</v>
      </c>
      <c r="P35" s="13">
        <v>0</v>
      </c>
      <c r="Q35" s="13">
        <f t="shared" si="13"/>
        <v>69</v>
      </c>
    </row>
    <row r="36" spans="1:17" s="6" customFormat="1" ht="38.25" customHeight="1">
      <c r="A36" s="14" t="s">
        <v>22</v>
      </c>
      <c r="B36" s="15" t="s">
        <v>52</v>
      </c>
      <c r="C36" s="12">
        <v>0</v>
      </c>
      <c r="D36" s="12">
        <v>1163.44</v>
      </c>
      <c r="E36" s="12">
        <v>0</v>
      </c>
      <c r="F36" s="12">
        <v>0</v>
      </c>
      <c r="G36" s="12">
        <f t="shared" si="11"/>
        <v>1163.44</v>
      </c>
      <c r="H36" s="13">
        <v>0</v>
      </c>
      <c r="I36" s="13">
        <v>24</v>
      </c>
      <c r="J36" s="13">
        <v>0</v>
      </c>
      <c r="K36" s="13">
        <v>0</v>
      </c>
      <c r="L36" s="13">
        <f t="shared" si="12"/>
        <v>24</v>
      </c>
      <c r="M36" s="13">
        <v>0</v>
      </c>
      <c r="N36" s="13">
        <v>82</v>
      </c>
      <c r="O36" s="13">
        <v>0</v>
      </c>
      <c r="P36" s="13">
        <v>0</v>
      </c>
      <c r="Q36" s="13">
        <f t="shared" si="13"/>
        <v>82</v>
      </c>
    </row>
    <row r="37" spans="1:17" s="6" customFormat="1" ht="38.25" customHeight="1">
      <c r="A37" s="14" t="s">
        <v>23</v>
      </c>
      <c r="B37" s="15" t="s">
        <v>53</v>
      </c>
      <c r="C37" s="12">
        <v>0</v>
      </c>
      <c r="D37" s="12">
        <v>678.37</v>
      </c>
      <c r="E37" s="12">
        <v>0</v>
      </c>
      <c r="F37" s="12">
        <v>0</v>
      </c>
      <c r="G37" s="12">
        <f t="shared" si="11"/>
        <v>678.37</v>
      </c>
      <c r="H37" s="13">
        <v>0</v>
      </c>
      <c r="I37" s="13">
        <v>23</v>
      </c>
      <c r="J37" s="13">
        <v>0</v>
      </c>
      <c r="K37" s="13">
        <v>0</v>
      </c>
      <c r="L37" s="13">
        <f t="shared" si="12"/>
        <v>23</v>
      </c>
      <c r="M37" s="13">
        <v>0</v>
      </c>
      <c r="N37" s="13">
        <v>23</v>
      </c>
      <c r="O37" s="13">
        <v>0</v>
      </c>
      <c r="P37" s="13">
        <v>0</v>
      </c>
      <c r="Q37" s="13">
        <f t="shared" si="13"/>
        <v>23</v>
      </c>
    </row>
    <row r="38" spans="1:17" s="6" customFormat="1" ht="38.25" customHeight="1">
      <c r="A38" s="16" t="s">
        <v>24</v>
      </c>
      <c r="B38" s="19" t="s">
        <v>54</v>
      </c>
      <c r="C38" s="12">
        <v>0</v>
      </c>
      <c r="D38" s="12">
        <v>1286.58</v>
      </c>
      <c r="E38" s="12">
        <v>0</v>
      </c>
      <c r="F38" s="12">
        <v>0</v>
      </c>
      <c r="G38" s="12">
        <f t="shared" si="11"/>
        <v>1286.58</v>
      </c>
      <c r="H38" s="13">
        <v>0</v>
      </c>
      <c r="I38" s="13">
        <v>39</v>
      </c>
      <c r="J38" s="13">
        <v>0</v>
      </c>
      <c r="K38" s="13">
        <v>0</v>
      </c>
      <c r="L38" s="13">
        <f t="shared" si="12"/>
        <v>39</v>
      </c>
      <c r="M38" s="13">
        <v>0</v>
      </c>
      <c r="N38" s="13">
        <v>111</v>
      </c>
      <c r="O38" s="13">
        <v>0</v>
      </c>
      <c r="P38" s="13">
        <v>0</v>
      </c>
      <c r="Q38" s="13">
        <f t="shared" si="13"/>
        <v>111</v>
      </c>
    </row>
    <row r="39" spans="1:17" s="6" customFormat="1" ht="38.25" customHeight="1">
      <c r="A39" s="14" t="s">
        <v>25</v>
      </c>
      <c r="B39" s="15" t="s">
        <v>56</v>
      </c>
      <c r="C39" s="12">
        <v>0</v>
      </c>
      <c r="D39" s="12">
        <v>10204.38</v>
      </c>
      <c r="E39" s="12">
        <v>0</v>
      </c>
      <c r="F39" s="12">
        <v>0</v>
      </c>
      <c r="G39" s="12">
        <f t="shared" si="11"/>
        <v>10204.38</v>
      </c>
      <c r="H39" s="13">
        <v>0</v>
      </c>
      <c r="I39" s="13">
        <v>248</v>
      </c>
      <c r="J39" s="13">
        <v>0</v>
      </c>
      <c r="K39" s="13">
        <v>0</v>
      </c>
      <c r="L39" s="13">
        <f t="shared" si="12"/>
        <v>248</v>
      </c>
      <c r="M39" s="13">
        <v>0</v>
      </c>
      <c r="N39" s="13">
        <v>667</v>
      </c>
      <c r="O39" s="13">
        <v>0</v>
      </c>
      <c r="P39" s="13">
        <v>0</v>
      </c>
      <c r="Q39" s="13">
        <v>667</v>
      </c>
    </row>
    <row r="40" spans="1:17" s="6" customFormat="1" ht="30.75" customHeight="1">
      <c r="A40" s="24" t="s">
        <v>29</v>
      </c>
      <c r="B40" s="25"/>
      <c r="C40" s="12">
        <v>0</v>
      </c>
      <c r="D40" s="12">
        <v>0</v>
      </c>
      <c r="E40" s="12">
        <f>E41+E42+E43+E44+E45+E46+E47+E48+E49</f>
        <v>12566.28</v>
      </c>
      <c r="F40" s="12">
        <f>F41+F42+F43+F44+F45+F46+F47+F48+F49</f>
        <v>0</v>
      </c>
      <c r="G40" s="12">
        <f>G41+G42+G43+G44+G45+G46+G47+G48+G49</f>
        <v>12566.28</v>
      </c>
      <c r="H40" s="13">
        <v>0</v>
      </c>
      <c r="I40" s="13">
        <v>0</v>
      </c>
      <c r="J40" s="13">
        <f>J41+J42+J43+J44+J45+J46+J47+J48+J49</f>
        <v>326</v>
      </c>
      <c r="K40" s="13">
        <f>K41+K42+K43+K44+K45+K46+K47+K48+K49</f>
        <v>0</v>
      </c>
      <c r="L40" s="13">
        <f aca="true" t="shared" si="14" ref="L40:Q40">L41+L42+L43+L44+L45+L46+L47+L48+L49</f>
        <v>326</v>
      </c>
      <c r="M40" s="13">
        <f t="shared" si="14"/>
        <v>0</v>
      </c>
      <c r="N40" s="13">
        <f t="shared" si="14"/>
        <v>0</v>
      </c>
      <c r="O40" s="13">
        <f t="shared" si="14"/>
        <v>813</v>
      </c>
      <c r="P40" s="13">
        <f t="shared" si="14"/>
        <v>0</v>
      </c>
      <c r="Q40" s="13">
        <f t="shared" si="14"/>
        <v>813</v>
      </c>
    </row>
    <row r="41" spans="1:17" s="7" customFormat="1" ht="38.25" customHeight="1">
      <c r="A41" s="14" t="s">
        <v>17</v>
      </c>
      <c r="B41" s="15" t="s">
        <v>42</v>
      </c>
      <c r="C41" s="12">
        <v>0</v>
      </c>
      <c r="D41" s="12">
        <v>0</v>
      </c>
      <c r="E41" s="17">
        <v>891.93</v>
      </c>
      <c r="F41" s="12">
        <v>0</v>
      </c>
      <c r="G41" s="12">
        <f t="shared" si="11"/>
        <v>891.93</v>
      </c>
      <c r="H41" s="13">
        <v>0</v>
      </c>
      <c r="I41" s="13">
        <v>0</v>
      </c>
      <c r="J41" s="18">
        <v>19</v>
      </c>
      <c r="K41" s="13">
        <v>0</v>
      </c>
      <c r="L41" s="13">
        <v>19</v>
      </c>
      <c r="M41" s="13">
        <v>0</v>
      </c>
      <c r="N41" s="13">
        <v>0</v>
      </c>
      <c r="O41" s="13">
        <v>52</v>
      </c>
      <c r="P41" s="13">
        <v>0</v>
      </c>
      <c r="Q41" s="13">
        <f t="shared" si="13"/>
        <v>52</v>
      </c>
    </row>
    <row r="42" spans="1:17" s="8" customFormat="1" ht="38.25" customHeight="1">
      <c r="A42" s="14" t="s">
        <v>18</v>
      </c>
      <c r="B42" s="15" t="s">
        <v>43</v>
      </c>
      <c r="C42" s="12">
        <v>0</v>
      </c>
      <c r="D42" s="12">
        <v>0</v>
      </c>
      <c r="E42" s="17">
        <v>919.32</v>
      </c>
      <c r="F42" s="12">
        <v>0</v>
      </c>
      <c r="G42" s="12">
        <f t="shared" si="11"/>
        <v>919.32</v>
      </c>
      <c r="H42" s="13">
        <v>0</v>
      </c>
      <c r="I42" s="13">
        <v>0</v>
      </c>
      <c r="J42" s="18">
        <v>26</v>
      </c>
      <c r="K42" s="13">
        <v>0</v>
      </c>
      <c r="L42" s="13">
        <f t="shared" si="12"/>
        <v>26</v>
      </c>
      <c r="M42" s="13">
        <v>0</v>
      </c>
      <c r="N42" s="13">
        <v>0</v>
      </c>
      <c r="O42" s="13">
        <v>40</v>
      </c>
      <c r="P42" s="13">
        <v>0</v>
      </c>
      <c r="Q42" s="13">
        <f t="shared" si="13"/>
        <v>40</v>
      </c>
    </row>
    <row r="43" spans="1:17" s="8" customFormat="1" ht="38.25" customHeight="1">
      <c r="A43" s="14" t="s">
        <v>19</v>
      </c>
      <c r="B43" s="15" t="s">
        <v>44</v>
      </c>
      <c r="C43" s="12">
        <v>0</v>
      </c>
      <c r="D43" s="12">
        <v>0</v>
      </c>
      <c r="E43" s="17">
        <v>1923.46</v>
      </c>
      <c r="F43" s="12">
        <v>0</v>
      </c>
      <c r="G43" s="12">
        <f t="shared" si="11"/>
        <v>1923.46</v>
      </c>
      <c r="H43" s="13">
        <v>0</v>
      </c>
      <c r="I43" s="13">
        <v>0</v>
      </c>
      <c r="J43" s="18">
        <v>59</v>
      </c>
      <c r="K43" s="13">
        <v>0</v>
      </c>
      <c r="L43" s="13">
        <f t="shared" si="12"/>
        <v>59</v>
      </c>
      <c r="M43" s="13">
        <v>0</v>
      </c>
      <c r="N43" s="13">
        <v>0</v>
      </c>
      <c r="O43" s="13">
        <v>142</v>
      </c>
      <c r="P43" s="13">
        <v>0</v>
      </c>
      <c r="Q43" s="13">
        <f t="shared" si="13"/>
        <v>142</v>
      </c>
    </row>
    <row r="44" spans="1:17" s="8" customFormat="1" ht="38.25" customHeight="1">
      <c r="A44" s="14" t="s">
        <v>20</v>
      </c>
      <c r="B44" s="15" t="s">
        <v>48</v>
      </c>
      <c r="C44" s="12">
        <v>0</v>
      </c>
      <c r="D44" s="12">
        <v>0</v>
      </c>
      <c r="E44" s="17">
        <v>770.6</v>
      </c>
      <c r="F44" s="12">
        <v>0</v>
      </c>
      <c r="G44" s="12">
        <f t="shared" si="11"/>
        <v>770.6</v>
      </c>
      <c r="H44" s="13">
        <v>0</v>
      </c>
      <c r="I44" s="13">
        <v>0</v>
      </c>
      <c r="J44" s="18">
        <v>16</v>
      </c>
      <c r="K44" s="13">
        <v>0</v>
      </c>
      <c r="L44" s="13">
        <f t="shared" si="12"/>
        <v>16</v>
      </c>
      <c r="M44" s="13">
        <v>0</v>
      </c>
      <c r="N44" s="13">
        <v>0</v>
      </c>
      <c r="O44" s="13">
        <v>48</v>
      </c>
      <c r="P44" s="13">
        <v>0</v>
      </c>
      <c r="Q44" s="13">
        <f t="shared" si="13"/>
        <v>48</v>
      </c>
    </row>
    <row r="45" spans="1:17" s="8" customFormat="1" ht="38.25" customHeight="1">
      <c r="A45" s="14" t="s">
        <v>21</v>
      </c>
      <c r="B45" s="15" t="s">
        <v>49</v>
      </c>
      <c r="C45" s="12">
        <v>0</v>
      </c>
      <c r="D45" s="12">
        <v>0</v>
      </c>
      <c r="E45" s="17">
        <v>725.3</v>
      </c>
      <c r="F45" s="12">
        <v>0</v>
      </c>
      <c r="G45" s="12">
        <f t="shared" si="11"/>
        <v>725.3</v>
      </c>
      <c r="H45" s="13">
        <v>0</v>
      </c>
      <c r="I45" s="13">
        <v>0</v>
      </c>
      <c r="J45" s="18">
        <v>16</v>
      </c>
      <c r="K45" s="13">
        <v>0</v>
      </c>
      <c r="L45" s="13">
        <f t="shared" si="12"/>
        <v>16</v>
      </c>
      <c r="M45" s="13">
        <v>0</v>
      </c>
      <c r="N45" s="13">
        <v>0</v>
      </c>
      <c r="O45" s="13">
        <v>38</v>
      </c>
      <c r="P45" s="13">
        <v>0</v>
      </c>
      <c r="Q45" s="13">
        <f t="shared" si="13"/>
        <v>38</v>
      </c>
    </row>
    <row r="46" spans="1:17" s="8" customFormat="1" ht="38.25" customHeight="1">
      <c r="A46" s="14" t="s">
        <v>22</v>
      </c>
      <c r="B46" s="15" t="s">
        <v>40</v>
      </c>
      <c r="C46" s="12">
        <v>0</v>
      </c>
      <c r="D46" s="12">
        <v>0</v>
      </c>
      <c r="E46" s="17">
        <v>1012.8299999999999</v>
      </c>
      <c r="F46" s="12">
        <v>0</v>
      </c>
      <c r="G46" s="12">
        <f t="shared" si="11"/>
        <v>1012.8299999999999</v>
      </c>
      <c r="H46" s="13">
        <v>0</v>
      </c>
      <c r="I46" s="13">
        <v>0</v>
      </c>
      <c r="J46" s="18">
        <v>26</v>
      </c>
      <c r="K46" s="13">
        <v>0</v>
      </c>
      <c r="L46" s="13">
        <f t="shared" si="12"/>
        <v>26</v>
      </c>
      <c r="M46" s="13">
        <v>0</v>
      </c>
      <c r="N46" s="13">
        <v>0</v>
      </c>
      <c r="O46" s="13">
        <v>59</v>
      </c>
      <c r="P46" s="13">
        <v>0</v>
      </c>
      <c r="Q46" s="13">
        <f t="shared" si="13"/>
        <v>59</v>
      </c>
    </row>
    <row r="47" spans="1:17" s="8" customFormat="1" ht="38.25" customHeight="1">
      <c r="A47" s="14" t="s">
        <v>23</v>
      </c>
      <c r="B47" s="15" t="s">
        <v>50</v>
      </c>
      <c r="C47" s="12">
        <v>0</v>
      </c>
      <c r="D47" s="12">
        <v>0</v>
      </c>
      <c r="E47" s="17">
        <v>2050.64</v>
      </c>
      <c r="F47" s="12">
        <v>0</v>
      </c>
      <c r="G47" s="12">
        <f t="shared" si="11"/>
        <v>2050.64</v>
      </c>
      <c r="H47" s="13">
        <v>0</v>
      </c>
      <c r="I47" s="13">
        <v>0</v>
      </c>
      <c r="J47" s="18">
        <v>40</v>
      </c>
      <c r="K47" s="13">
        <v>0</v>
      </c>
      <c r="L47" s="13">
        <f>H47+I47+J47+K47</f>
        <v>40</v>
      </c>
      <c r="M47" s="13">
        <v>0</v>
      </c>
      <c r="N47" s="13">
        <v>0</v>
      </c>
      <c r="O47" s="13">
        <v>91</v>
      </c>
      <c r="P47" s="13">
        <v>0</v>
      </c>
      <c r="Q47" s="13">
        <f>M47+N47+O47+P47</f>
        <v>91</v>
      </c>
    </row>
    <row r="48" spans="1:17" s="8" customFormat="1" ht="38.25" customHeight="1">
      <c r="A48" s="14" t="s">
        <v>24</v>
      </c>
      <c r="B48" s="15" t="s">
        <v>54</v>
      </c>
      <c r="C48" s="12">
        <v>0</v>
      </c>
      <c r="D48" s="12">
        <v>0</v>
      </c>
      <c r="E48" s="17">
        <v>2306</v>
      </c>
      <c r="F48" s="12">
        <v>0</v>
      </c>
      <c r="G48" s="12">
        <f t="shared" si="11"/>
        <v>2306</v>
      </c>
      <c r="H48" s="13">
        <v>0</v>
      </c>
      <c r="I48" s="13">
        <v>0</v>
      </c>
      <c r="J48" s="18">
        <v>65</v>
      </c>
      <c r="K48" s="13">
        <v>0</v>
      </c>
      <c r="L48" s="13">
        <f t="shared" si="12"/>
        <v>65</v>
      </c>
      <c r="M48" s="13">
        <v>0</v>
      </c>
      <c r="N48" s="13">
        <v>0</v>
      </c>
      <c r="O48" s="13">
        <v>191</v>
      </c>
      <c r="P48" s="13">
        <v>0</v>
      </c>
      <c r="Q48" s="13">
        <f t="shared" si="13"/>
        <v>191</v>
      </c>
    </row>
    <row r="49" spans="1:17" s="8" customFormat="1" ht="38.25" customHeight="1">
      <c r="A49" s="14" t="s">
        <v>25</v>
      </c>
      <c r="B49" s="15" t="s">
        <v>56</v>
      </c>
      <c r="C49" s="12">
        <v>0</v>
      </c>
      <c r="D49" s="12">
        <v>0</v>
      </c>
      <c r="E49" s="17">
        <v>1966.2</v>
      </c>
      <c r="F49" s="12">
        <v>0</v>
      </c>
      <c r="G49" s="12">
        <f t="shared" si="11"/>
        <v>1966.2</v>
      </c>
      <c r="H49" s="13">
        <v>0</v>
      </c>
      <c r="I49" s="13">
        <v>0</v>
      </c>
      <c r="J49" s="18">
        <v>59</v>
      </c>
      <c r="K49" s="13">
        <v>0</v>
      </c>
      <c r="L49" s="13">
        <f t="shared" si="12"/>
        <v>59</v>
      </c>
      <c r="M49" s="13">
        <v>0</v>
      </c>
      <c r="N49" s="13">
        <v>0</v>
      </c>
      <c r="O49" s="13">
        <v>152</v>
      </c>
      <c r="P49" s="13">
        <v>0</v>
      </c>
      <c r="Q49" s="13">
        <f t="shared" si="13"/>
        <v>152</v>
      </c>
    </row>
    <row r="50" spans="1:17" s="8" customFormat="1" ht="29.25" customHeight="1">
      <c r="A50" s="24" t="s">
        <v>30</v>
      </c>
      <c r="B50" s="25"/>
      <c r="C50" s="12">
        <v>0</v>
      </c>
      <c r="D50" s="12">
        <v>0</v>
      </c>
      <c r="E50" s="12">
        <v>0</v>
      </c>
      <c r="F50" s="12">
        <f>F51+F52+F53+F54+F55+F56+F57</f>
        <v>10998.94</v>
      </c>
      <c r="G50" s="12">
        <f>C50+D50+E50+F50</f>
        <v>10998.94</v>
      </c>
      <c r="H50" s="13">
        <v>0</v>
      </c>
      <c r="I50" s="13">
        <v>0</v>
      </c>
      <c r="J50" s="13">
        <v>0</v>
      </c>
      <c r="K50" s="13">
        <f>K51+K52+K53+K54+K55+K56+K57</f>
        <v>293</v>
      </c>
      <c r="L50" s="13">
        <f>L51+L52+L53+L54+L55+L56+L57</f>
        <v>293</v>
      </c>
      <c r="M50" s="13">
        <v>0</v>
      </c>
      <c r="N50" s="13">
        <v>0</v>
      </c>
      <c r="O50" s="13">
        <v>0</v>
      </c>
      <c r="P50" s="13">
        <f>P51+P52+P53+P54+P55+P56+P57</f>
        <v>610</v>
      </c>
      <c r="Q50" s="13">
        <f>Q51+Q52+Q53+Q54+Q55+Q56+Q57</f>
        <v>610</v>
      </c>
    </row>
    <row r="51" spans="1:17" s="8" customFormat="1" ht="38.25" customHeight="1">
      <c r="A51" s="14" t="s">
        <v>17</v>
      </c>
      <c r="B51" s="15" t="s">
        <v>41</v>
      </c>
      <c r="C51" s="12">
        <v>0</v>
      </c>
      <c r="D51" s="12">
        <v>0</v>
      </c>
      <c r="E51" s="12">
        <v>0</v>
      </c>
      <c r="F51" s="17">
        <v>1088.37</v>
      </c>
      <c r="G51" s="12">
        <f t="shared" si="11"/>
        <v>1088.37</v>
      </c>
      <c r="H51" s="13">
        <v>0</v>
      </c>
      <c r="I51" s="13">
        <v>0</v>
      </c>
      <c r="J51" s="13">
        <v>0</v>
      </c>
      <c r="K51" s="18">
        <v>39</v>
      </c>
      <c r="L51" s="13">
        <f t="shared" si="12"/>
        <v>39</v>
      </c>
      <c r="M51" s="13">
        <v>0</v>
      </c>
      <c r="N51" s="13">
        <v>0</v>
      </c>
      <c r="O51" s="13">
        <v>0</v>
      </c>
      <c r="P51" s="13">
        <v>73</v>
      </c>
      <c r="Q51" s="13">
        <f t="shared" si="13"/>
        <v>73</v>
      </c>
    </row>
    <row r="52" spans="1:17" s="8" customFormat="1" ht="38.25" customHeight="1">
      <c r="A52" s="14" t="s">
        <v>18</v>
      </c>
      <c r="B52" s="15" t="s">
        <v>44</v>
      </c>
      <c r="C52" s="12">
        <v>0</v>
      </c>
      <c r="D52" s="12">
        <v>0</v>
      </c>
      <c r="E52" s="12">
        <v>0</v>
      </c>
      <c r="F52" s="17">
        <v>843.4</v>
      </c>
      <c r="G52" s="12">
        <f t="shared" si="11"/>
        <v>843.4</v>
      </c>
      <c r="H52" s="13">
        <v>0</v>
      </c>
      <c r="I52" s="13">
        <v>0</v>
      </c>
      <c r="J52" s="13">
        <v>0</v>
      </c>
      <c r="K52" s="18">
        <v>27</v>
      </c>
      <c r="L52" s="13">
        <f t="shared" si="12"/>
        <v>27</v>
      </c>
      <c r="M52" s="13">
        <v>0</v>
      </c>
      <c r="N52" s="13">
        <v>0</v>
      </c>
      <c r="O52" s="13">
        <v>0</v>
      </c>
      <c r="P52" s="18">
        <v>46</v>
      </c>
      <c r="Q52" s="13">
        <f t="shared" si="13"/>
        <v>46</v>
      </c>
    </row>
    <row r="53" spans="1:17" s="8" customFormat="1" ht="38.25" customHeight="1">
      <c r="A53" s="14" t="s">
        <v>19</v>
      </c>
      <c r="B53" s="15" t="s">
        <v>45</v>
      </c>
      <c r="C53" s="12">
        <v>0</v>
      </c>
      <c r="D53" s="12">
        <v>0</v>
      </c>
      <c r="E53" s="12">
        <v>0</v>
      </c>
      <c r="F53" s="17">
        <f>1022.72+695.59</f>
        <v>1718.31</v>
      </c>
      <c r="G53" s="12">
        <f t="shared" si="11"/>
        <v>1718.31</v>
      </c>
      <c r="H53" s="13">
        <v>0</v>
      </c>
      <c r="I53" s="13">
        <v>0</v>
      </c>
      <c r="J53" s="13">
        <v>0</v>
      </c>
      <c r="K53" s="18">
        <f>24+16</f>
        <v>40</v>
      </c>
      <c r="L53" s="13">
        <f t="shared" si="12"/>
        <v>40</v>
      </c>
      <c r="M53" s="13">
        <v>0</v>
      </c>
      <c r="N53" s="13">
        <v>0</v>
      </c>
      <c r="O53" s="13">
        <v>0</v>
      </c>
      <c r="P53" s="18">
        <f>43+23</f>
        <v>66</v>
      </c>
      <c r="Q53" s="13">
        <f t="shared" si="13"/>
        <v>66</v>
      </c>
    </row>
    <row r="54" spans="1:17" s="8" customFormat="1" ht="38.25" customHeight="1">
      <c r="A54" s="14" t="s">
        <v>20</v>
      </c>
      <c r="B54" s="15" t="s">
        <v>50</v>
      </c>
      <c r="C54" s="12">
        <v>0</v>
      </c>
      <c r="D54" s="12">
        <v>0</v>
      </c>
      <c r="E54" s="12">
        <v>0</v>
      </c>
      <c r="F54" s="17">
        <v>1848.26</v>
      </c>
      <c r="G54" s="12">
        <f t="shared" si="11"/>
        <v>1848.26</v>
      </c>
      <c r="H54" s="13">
        <v>0</v>
      </c>
      <c r="I54" s="13">
        <v>0</v>
      </c>
      <c r="J54" s="13">
        <v>0</v>
      </c>
      <c r="K54" s="18">
        <v>43</v>
      </c>
      <c r="L54" s="13">
        <f t="shared" si="12"/>
        <v>43</v>
      </c>
      <c r="M54" s="13">
        <v>0</v>
      </c>
      <c r="N54" s="13">
        <v>0</v>
      </c>
      <c r="O54" s="13">
        <v>0</v>
      </c>
      <c r="P54" s="18">
        <v>78</v>
      </c>
      <c r="Q54" s="13">
        <f t="shared" si="13"/>
        <v>78</v>
      </c>
    </row>
    <row r="55" spans="1:17" s="8" customFormat="1" ht="38.25" customHeight="1">
      <c r="A55" s="14" t="s">
        <v>21</v>
      </c>
      <c r="B55" s="15" t="s">
        <v>53</v>
      </c>
      <c r="C55" s="12">
        <v>0</v>
      </c>
      <c r="D55" s="12">
        <v>0</v>
      </c>
      <c r="E55" s="12">
        <v>0</v>
      </c>
      <c r="F55" s="17">
        <v>362.39</v>
      </c>
      <c r="G55" s="12">
        <f t="shared" si="11"/>
        <v>362.39</v>
      </c>
      <c r="H55" s="13">
        <v>0</v>
      </c>
      <c r="I55" s="13">
        <v>0</v>
      </c>
      <c r="J55" s="13">
        <v>0</v>
      </c>
      <c r="K55" s="18">
        <v>15</v>
      </c>
      <c r="L55" s="13">
        <f t="shared" si="12"/>
        <v>15</v>
      </c>
      <c r="M55" s="13">
        <v>0</v>
      </c>
      <c r="N55" s="13">
        <v>0</v>
      </c>
      <c r="O55" s="13">
        <v>0</v>
      </c>
      <c r="P55" s="18">
        <v>15</v>
      </c>
      <c r="Q55" s="13">
        <f t="shared" si="13"/>
        <v>15</v>
      </c>
    </row>
    <row r="56" spans="1:17" s="8" customFormat="1" ht="38.25" customHeight="1">
      <c r="A56" s="14" t="s">
        <v>22</v>
      </c>
      <c r="B56" s="15" t="s">
        <v>54</v>
      </c>
      <c r="C56" s="12">
        <v>0</v>
      </c>
      <c r="D56" s="12">
        <v>0</v>
      </c>
      <c r="E56" s="12">
        <v>0</v>
      </c>
      <c r="F56" s="17">
        <v>1519.77</v>
      </c>
      <c r="G56" s="12">
        <f t="shared" si="11"/>
        <v>1519.77</v>
      </c>
      <c r="H56" s="13">
        <v>0</v>
      </c>
      <c r="I56" s="13">
        <v>0</v>
      </c>
      <c r="J56" s="13">
        <v>0</v>
      </c>
      <c r="K56" s="18">
        <v>43</v>
      </c>
      <c r="L56" s="13">
        <f t="shared" si="12"/>
        <v>43</v>
      </c>
      <c r="M56" s="13">
        <v>0</v>
      </c>
      <c r="N56" s="13">
        <v>0</v>
      </c>
      <c r="O56" s="13">
        <v>0</v>
      </c>
      <c r="P56" s="18">
        <v>135</v>
      </c>
      <c r="Q56" s="13">
        <f t="shared" si="13"/>
        <v>135</v>
      </c>
    </row>
    <row r="57" spans="1:17" s="8" customFormat="1" ht="38.25" customHeight="1">
      <c r="A57" s="20" t="s">
        <v>23</v>
      </c>
      <c r="B57" s="21" t="s">
        <v>55</v>
      </c>
      <c r="C57" s="12">
        <v>0</v>
      </c>
      <c r="D57" s="12">
        <v>0</v>
      </c>
      <c r="E57" s="12">
        <v>0</v>
      </c>
      <c r="F57" s="17">
        <v>3618.44</v>
      </c>
      <c r="G57" s="12">
        <f t="shared" si="11"/>
        <v>3618.44</v>
      </c>
      <c r="H57" s="13">
        <v>0</v>
      </c>
      <c r="I57" s="13">
        <v>0</v>
      </c>
      <c r="J57" s="13">
        <v>0</v>
      </c>
      <c r="K57" s="18">
        <v>86</v>
      </c>
      <c r="L57" s="13">
        <f t="shared" si="12"/>
        <v>86</v>
      </c>
      <c r="M57" s="13">
        <v>0</v>
      </c>
      <c r="N57" s="13">
        <v>0</v>
      </c>
      <c r="O57" s="13">
        <v>0</v>
      </c>
      <c r="P57" s="18">
        <v>197</v>
      </c>
      <c r="Q57" s="13">
        <f t="shared" si="13"/>
        <v>197</v>
      </c>
    </row>
    <row r="58" spans="1:17" s="9" customFormat="1" ht="12.75">
      <c r="A58" s="31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65" spans="4:10" ht="12.75">
      <c r="D65" s="22"/>
      <c r="E65" s="22"/>
      <c r="F65" s="22"/>
      <c r="G65" s="22"/>
      <c r="H65" s="22"/>
      <c r="I65" s="22"/>
      <c r="J65" s="23"/>
    </row>
  </sheetData>
  <sheetProtection/>
  <mergeCells count="15">
    <mergeCell ref="M1:Q1"/>
    <mergeCell ref="M2:Q2"/>
    <mergeCell ref="H7:L8"/>
    <mergeCell ref="M7:Q8"/>
    <mergeCell ref="A5:Q5"/>
    <mergeCell ref="A7:A10"/>
    <mergeCell ref="B7:B10"/>
    <mergeCell ref="C7:G8"/>
    <mergeCell ref="A50:B50"/>
    <mergeCell ref="I3:Q3"/>
    <mergeCell ref="A4:Q4"/>
    <mergeCell ref="A12:B12"/>
    <mergeCell ref="A30:B30"/>
    <mergeCell ref="A58:Q58"/>
    <mergeCell ref="A40:B40"/>
  </mergeCells>
  <printOptions/>
  <pageMargins left="0.7874015748031497" right="0.7874015748031497" top="1.1811023622047245" bottom="0.3937007874015748" header="0.5118110236220472" footer="0.2362204724409449"/>
  <pageSetup firstPageNumber="24" useFirstPageNumber="1" horizontalDpi="600" verticalDpi="600" orientation="landscape" paperSize="9" scale="60" r:id="rId1"/>
  <headerFooter>
    <oddHeader>&amp;C&amp;"Times New Roman,обычный"&amp;23&amp;P
</oddHeader>
    <firstFooter xml:space="preserve">&amp;R&amp;"Times New Roman,обычный"1405тд6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2015-07-16T07:55:53Z</cp:lastPrinted>
  <dcterms:created xsi:type="dcterms:W3CDTF">2011-06-07T11:07:46Z</dcterms:created>
  <dcterms:modified xsi:type="dcterms:W3CDTF">2015-07-16T07:56:21Z</dcterms:modified>
  <cp:category/>
  <cp:version/>
  <cp:contentType/>
  <cp:contentStatus/>
</cp:coreProperties>
</file>