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0" windowWidth="17490" windowHeight="45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Лист1!$A$12:$W$197</definedName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H13" i="1" l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G13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G119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G146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G160" i="1"/>
  <c r="T18" i="2" l="1"/>
  <c r="S18" i="2"/>
  <c r="R18" i="2"/>
  <c r="Q18" i="2"/>
  <c r="P18" i="2"/>
  <c r="T24" i="2"/>
  <c r="S24" i="2"/>
  <c r="R24" i="2"/>
  <c r="Q24" i="2"/>
  <c r="P24" i="2"/>
  <c r="V24" i="2" s="1"/>
  <c r="T21" i="2"/>
  <c r="S21" i="2"/>
  <c r="R21" i="2"/>
  <c r="Q21" i="2"/>
  <c r="P21" i="2"/>
  <c r="V18" i="2" l="1"/>
  <c r="U18" i="2"/>
  <c r="V21" i="2"/>
  <c r="U24" i="2"/>
  <c r="U21" i="2"/>
</calcChain>
</file>

<file path=xl/sharedStrings.xml><?xml version="1.0" encoding="utf-8"?>
<sst xmlns="http://schemas.openxmlformats.org/spreadsheetml/2006/main" count="925" uniqueCount="401">
  <si>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</si>
  <si>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</si>
  <si>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</si>
  <si>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сноса 
многоквартирного дома (квартал, год)</t>
  </si>
  <si>
    <t>Число жителей, планируемых
 к переселению</t>
  </si>
  <si>
    <t>Общая площадь жилых
помещений многоквартирного дома</t>
  </si>
  <si>
    <t>Количество расселяемых жилых
помещений</t>
  </si>
  <si>
    <t>всего</t>
  </si>
  <si>
    <t>в том числе</t>
  </si>
  <si>
    <t>номер</t>
  </si>
  <si>
    <t>дата</t>
  </si>
  <si>
    <t>частная
собственность</t>
  </si>
  <si>
    <t>муниципальная
собственность</t>
  </si>
  <si>
    <t>чел.</t>
  </si>
  <si>
    <t>кв. м</t>
  </si>
  <si>
    <t>ед.</t>
  </si>
  <si>
    <t>руб.</t>
  </si>
  <si>
    <t>X</t>
  </si>
  <si>
    <t>д. Салмановка, ул. Текстильщиков, д. 12</t>
  </si>
  <si>
    <t>30/13</t>
  </si>
  <si>
    <t>01/13</t>
  </si>
  <si>
    <t>31/12</t>
  </si>
  <si>
    <t>г. Ульяновск, ул. Локомотивная, д. 70</t>
  </si>
  <si>
    <t xml:space="preserve">г. Ульяновск,  ул. Мостостроителей, д. 6                                              </t>
  </si>
  <si>
    <t>г. Ульяновск, 4 пер. Ватутина, д. 8</t>
  </si>
  <si>
    <t>г. Инза, ул. Чапаева, д. 3</t>
  </si>
  <si>
    <t>б/н</t>
  </si>
  <si>
    <t>IV кв. 2021 г.</t>
  </si>
  <si>
    <t>г. Инза, ул. Чапаева, д. 16</t>
  </si>
  <si>
    <t>г. Инза, ул. Рузаевская, д. 30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</si>
  <si>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</si>
  <si>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</si>
  <si>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</si>
  <si>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01</t>
  </si>
  <si>
    <t>11</t>
  </si>
  <si>
    <t>12</t>
  </si>
  <si>
    <t>Итого по муниципальному образованию «Языковское городское поселение»</t>
  </si>
  <si>
    <t>35</t>
  </si>
  <si>
    <t>р.п. Языково, ул. Благова, д. 6</t>
  </si>
  <si>
    <t>36</t>
  </si>
  <si>
    <t>р.п. Языково, ул. Гагарина, д. 13</t>
  </si>
  <si>
    <t>31</t>
  </si>
  <si>
    <t>р.п. Языково, ул. Гагарина, д. 15</t>
  </si>
  <si>
    <t>32</t>
  </si>
  <si>
    <t>р.п. Языково, ул. Гагарина, д. 31</t>
  </si>
  <si>
    <t>33</t>
  </si>
  <si>
    <t>р.п. Языково, ул. Гагарина, д. 33</t>
  </si>
  <si>
    <t>34</t>
  </si>
  <si>
    <t>Итого по муниципальному 
образованию «город Димитровград»</t>
  </si>
  <si>
    <t>40/12</t>
  </si>
  <si>
    <t>66/12</t>
  </si>
  <si>
    <t>69/12</t>
  </si>
  <si>
    <t>53/12</t>
  </si>
  <si>
    <t>Итого по муниципальному 
образованию «город Ульяновск»</t>
  </si>
  <si>
    <t>г. Ульяновск, ул. Стасова, д. 7</t>
  </si>
  <si>
    <t>г. Ульяновск, ул. Хваткова, д. 12</t>
  </si>
  <si>
    <t>г. Ульяновск, ул. Хваткова, д. 14</t>
  </si>
  <si>
    <t>Х</t>
  </si>
  <si>
    <t>IV кв. 2022 г.</t>
  </si>
  <si>
    <t>д. Салмановка, ул. Дружбы, д. 1а</t>
  </si>
  <si>
    <t>Итого по муниципальному образованию «Новосёлкинское сельское поселение»</t>
  </si>
  <si>
    <t>с. Новосёлки, ул. Уткина, д. 6</t>
  </si>
  <si>
    <t>Итого по муниципальному образованию «Тушнинское сельское поселение»</t>
  </si>
  <si>
    <t>с. Екатериновка, ул. Кузнечная, д. 3</t>
  </si>
  <si>
    <t>с. Екатериновка, ул. Новая Линия, д. 10</t>
  </si>
  <si>
    <t>с. Екатериновка, ул. Новая Линия, д. 13</t>
  </si>
  <si>
    <t>с. Екатериновка, ул. Новая Линия, д. 16</t>
  </si>
  <si>
    <t>с. Екатериновка, пр-т Гая, д. 15</t>
  </si>
  <si>
    <t>Итого по муниципальному образованию «Новослободское сельское поселение»</t>
  </si>
  <si>
    <t>13</t>
  </si>
  <si>
    <t>р.п. Сурское, ул. Жигарина, д. 49</t>
  </si>
  <si>
    <t>Итого по муниципальному образованию «Чуфаровское городское поселение»</t>
  </si>
  <si>
    <t>р.п. Языково, ул. Клубная, д. 5</t>
  </si>
  <si>
    <t>19</t>
  </si>
  <si>
    <t>р.п. Языково, ул. Клубная, д. 6</t>
  </si>
  <si>
    <t>16</t>
  </si>
  <si>
    <t>р.п. Языково, ул. Клубная, д. 7</t>
  </si>
  <si>
    <t>15</t>
  </si>
  <si>
    <t>р.п. Языково, ул. Клубная, д. 8</t>
  </si>
  <si>
    <t>14</t>
  </si>
  <si>
    <t>р.п. Языково, ул. Клубная, д. 10</t>
  </si>
  <si>
    <t>р.п. Языково, ул. Клубная, д. 11</t>
  </si>
  <si>
    <t>17</t>
  </si>
  <si>
    <t>р.п. Языково, ул. Клубная, д. 20</t>
  </si>
  <si>
    <t>18</t>
  </si>
  <si>
    <t>р.п. Языково, ул. Мира, д. 22</t>
  </si>
  <si>
    <t>р.п. Языково, ул. Набережная, д. 4</t>
  </si>
  <si>
    <t>29</t>
  </si>
  <si>
    <t>р.п. Языково, ул. Набережная, д. 8</t>
  </si>
  <si>
    <t>30</t>
  </si>
  <si>
    <t>г. Димитровград, ул. Власть Труда, д. 29</t>
  </si>
  <si>
    <t>02/13</t>
  </si>
  <si>
    <t>15/13</t>
  </si>
  <si>
    <t>г. Димитровград, ул. Матросова, д. 4</t>
  </si>
  <si>
    <t>06/13</t>
  </si>
  <si>
    <t>г. Димитровград, ул. Самарская, д. 16</t>
  </si>
  <si>
    <t>67/12</t>
  </si>
  <si>
    <t>г. Димитровград, ул. Победы, д. 3</t>
  </si>
  <si>
    <t>16/13</t>
  </si>
  <si>
    <t>05/13</t>
  </si>
  <si>
    <t>г. Ульяновск, ул. Герасимова, д. 27</t>
  </si>
  <si>
    <t>г. Ульяновск, ул. Красноармейская, д. 14</t>
  </si>
  <si>
    <t>г. Ульяновск, ул. Маяковского, д. 12</t>
  </si>
  <si>
    <t>г. Ульяновск, пр-т Нариманова, д. 74</t>
  </si>
  <si>
    <t>г. Инза, ул. Красных Бойцов, д. 33</t>
  </si>
  <si>
    <t>IV кв. 2023 г.</t>
  </si>
  <si>
    <t>р.п. Ишеевка, ул. Луговая, д. 5</t>
  </si>
  <si>
    <t>р.п. Ишеевка, ул. Луговая, д. 26</t>
  </si>
  <si>
    <t>р.п. Цемзавод, ул. Горького, д. 3</t>
  </si>
  <si>
    <t>с. Екатериновка, ул. Садовая, д. 32</t>
  </si>
  <si>
    <t>с. Тушна, ул. Школьная, д. 21</t>
  </si>
  <si>
    <t>с. Тушна, ул. Школьная, д. 23</t>
  </si>
  <si>
    <t>8</t>
  </si>
  <si>
    <t>5</t>
  </si>
  <si>
    <t>9</t>
  </si>
  <si>
    <t>6</t>
  </si>
  <si>
    <t>7</t>
  </si>
  <si>
    <t>г. Димитровград, ул. Бурцева, д. 4</t>
  </si>
  <si>
    <t>04/14</t>
  </si>
  <si>
    <t>г. Димитровград, ул. Бурцева, д. 12</t>
  </si>
  <si>
    <t>23/13</t>
  </si>
  <si>
    <t>г. Димитровград, ул. Власть Труда, д. 31</t>
  </si>
  <si>
    <t>02/15</t>
  </si>
  <si>
    <t>г. Димитровград, ул. Власть Труда, д. 45</t>
  </si>
  <si>
    <t>10/14</t>
  </si>
  <si>
    <t>г. Димитровград, ул. Вокзальная, д. 40</t>
  </si>
  <si>
    <t>08/14</t>
  </si>
  <si>
    <t>г. Димитровград, ул. Победы, д. 1</t>
  </si>
  <si>
    <t>17/13</t>
  </si>
  <si>
    <t>р.п. Ишеевка, ул. Луговая, д. 7</t>
  </si>
  <si>
    <t>74</t>
  </si>
  <si>
    <t>IV кв. 2024 г.</t>
  </si>
  <si>
    <t>р.п. Ишеевка, пер. Ульянова, д. 6</t>
  </si>
  <si>
    <t>70</t>
  </si>
  <si>
    <t>г. Сенгилей, ул. Торговый проезд, д. 1</t>
  </si>
  <si>
    <t>р.п. Языково, ул. Садовая, д. 13</t>
  </si>
  <si>
    <t>р.п. Языково, ул. Садовая, д. 17</t>
  </si>
  <si>
    <t>р.п. Языково, ул. Цветкова, д. 1а</t>
  </si>
  <si>
    <t>р.п. Языково, ул. Цветкова, д. 5а</t>
  </si>
  <si>
    <t>р.п. Языково, ул. Цветкова, д. 6</t>
  </si>
  <si>
    <t>р.п. Языково, ул. Цветкова, д. 7</t>
  </si>
  <si>
    <t>р.п. Языково, ул. Цветкова, д. 9</t>
  </si>
  <si>
    <t>р.п. Языково, ул. Цветкова, д. 9а</t>
  </si>
  <si>
    <t>р.п. Языково, ул. Цветкова, д. 10</t>
  </si>
  <si>
    <t>р.п. Языково, ул. Цветкова, д. 13</t>
  </si>
  <si>
    <t>г. Димитровград, ул. Гагарина, д. 58</t>
  </si>
  <si>
    <t>03/15</t>
  </si>
  <si>
    <t>г. Сенгилей, ул. Тельмана, д. 16</t>
  </si>
  <si>
    <t>г. Ульяновск, пос. УКСМ, д. 5а</t>
  </si>
  <si>
    <t>Итого по муниципальному образованию «Барышское городское поселение»</t>
  </si>
  <si>
    <t>г. Барыш, ул. Гладышева, д. 10</t>
  </si>
  <si>
    <t>г. Барыш, пер. Ленина, д. 33</t>
  </si>
  <si>
    <t>г. Барыш, пер. Победы, д. 8</t>
  </si>
  <si>
    <t>г. Ульяновск, пос. УКСМ, д. 4</t>
  </si>
  <si>
    <t>г. Ульяновск, пос. УКСМ, д. 4а</t>
  </si>
  <si>
    <t>г. Барыш, ул. Елховская, д. 28</t>
  </si>
  <si>
    <t xml:space="preserve">за счёт средств областного 
бюджета Ульяновской области </t>
  </si>
  <si>
    <t xml:space="preserve">за счёт предполагаемых средств бюджетов муниципальных 
образований Ульяновской области </t>
  </si>
  <si>
    <t>Итого по муниципальному 
образованию «город Новоульяновск»</t>
  </si>
  <si>
    <t>6.</t>
  </si>
  <si>
    <t>7.</t>
  </si>
  <si>
    <t>10.</t>
  </si>
  <si>
    <t>11.</t>
  </si>
  <si>
    <t>23.</t>
  </si>
  <si>
    <t>40.</t>
  </si>
  <si>
    <t>108.</t>
  </si>
  <si>
    <t>109.</t>
  </si>
  <si>
    <t>г. Новоульяновск, пер. Коммунаров, д. 3</t>
  </si>
  <si>
    <t>г. Новоульяновск, пер. Коммунаров, д. 5</t>
  </si>
  <si>
    <t>г. Новоульяновск, пер. Коммунаров, д. 7</t>
  </si>
  <si>
    <t>г. Новоульяновск, ул. Волжская, д. 32</t>
  </si>
  <si>
    <t>р.п. Языково, ул. Красный Текстильщик,           д. 25</t>
  </si>
  <si>
    <t>р.п. Языково, ул. Красный Текстильщик,          д. 27</t>
  </si>
  <si>
    <t>г. Новоульяновск, пер. Коммунаров, д. 9</t>
  </si>
  <si>
    <t>г. Новоульяновск, пер. Коммунаров, д. 13</t>
  </si>
  <si>
    <t>г. Новоульяновск, ул. Ленина, д. 16/25</t>
  </si>
  <si>
    <t>г. Новоульяновск, ул. Ульяновская, д. 10</t>
  </si>
  <si>
    <t>г. Димитровград, ул. Прониной, д. 15</t>
  </si>
  <si>
    <t>г. Димитровград, ул. Парковая, д. 8</t>
  </si>
  <si>
    <t>г. Димитровград, ул. Парковая, д. 9</t>
  </si>
  <si>
    <t>г. Димитровград, ул. Власть Труда, д. 19</t>
  </si>
  <si>
    <t>г. Димитровград, ул. Власть Труда, д. 21</t>
  </si>
  <si>
    <t>г. Димитровград, ул. Бурцева, д. 6</t>
  </si>
  <si>
    <t xml:space="preserve">р.п. Ишеевка, ул. Ульянова, д. 10
</t>
  </si>
  <si>
    <t xml:space="preserve">р.п. Ишеевка, ул. Ульянова, д. 2
</t>
  </si>
  <si>
    <t xml:space="preserve">р.п. Ишеевка, пер. Почтовый, д. 8
</t>
  </si>
  <si>
    <t xml:space="preserve">с. Новочеремшанск, ул. Зелёная, д. 8
</t>
  </si>
  <si>
    <t>г. Димитровград, п. Лесхоза, д. 2а</t>
  </si>
  <si>
    <t xml:space="preserve">г. Инза, ул. Красных Бойцов, д. 2Б
</t>
  </si>
  <si>
    <t xml:space="preserve">г. Инза, ул. Революции, д. 95
</t>
  </si>
  <si>
    <t>р.п. Ишеевка, ул. Мира, д. 3</t>
  </si>
  <si>
    <t>г. Ульяновск, ул. Полбина, д. 28</t>
  </si>
  <si>
    <t xml:space="preserve">с. Новочеремшанск, ул. Зелёная,  д. 6
</t>
  </si>
  <si>
    <t>Итого по муниципальному образованию                 «город Ульяновск»</t>
  </si>
  <si>
    <t>Итого по муниципальному образованию                   «Сурское городское поселение»</t>
  </si>
  <si>
    <t>г. Новоульяновск, пер. Коммунаров, д. 1/8</t>
  </si>
  <si>
    <t>Итого по муниципальному образованию                                «Инзенское городское поселение»</t>
  </si>
  <si>
    <t>Итого по муниципальному образованию
«город Димитровград»</t>
  </si>
  <si>
    <t>Итого по муниципальному образованию                   «Инзенское городское поселение»</t>
  </si>
  <si>
    <t>р.п. Чуфарово, ул. Железной Дивизии, д. 5</t>
  </si>
  <si>
    <t>г. Ульяновск, пер. Зои Космодемьянской 2-й,                                        д. 21а</t>
  </si>
  <si>
    <t>г. Димитровград, ул. Комсомольская,  д. 91</t>
  </si>
  <si>
    <t>р.п. Цемзавод, ул. 1 Пятилетки, д. 14</t>
  </si>
  <si>
    <t>р.п. Языково, ул. Благова, д. 5</t>
  </si>
  <si>
    <t>за счёт внебюджетных средств</t>
  </si>
  <si>
    <t>Итого по муниципальному образованию «Карсунское городское поселение»</t>
  </si>
  <si>
    <t>р.п. Карсун, ул. Пушкина, д. 84</t>
  </si>
  <si>
    <t>г. Барыш, пер. Пушкина, д. 11</t>
  </si>
  <si>
    <t>г. Барыш, ул. Луначарского, д. 18</t>
  </si>
  <si>
    <t>к Программе</t>
  </si>
  <si>
    <t>р.п. Языково, ул. Красный Текстильщик,               д. 16</t>
  </si>
  <si>
    <t>р.п. Языково, ул. Красный Текстильщик,                д. 19</t>
  </si>
  <si>
    <t>г. Димитровград, ул. Тухачевского,                           д. 146</t>
  </si>
  <si>
    <t>с. Новая Слобода, ул. Первомайская,  д. 1А</t>
  </si>
  <si>
    <t>Площадь расселяемых жилых помещений</t>
  </si>
  <si>
    <t>Стоимость переселения граждан</t>
  </si>
  <si>
    <t>г. Новоульяновск, пос. Северный, д. 5</t>
  </si>
  <si>
    <t>г. Инза, пос. Лесной, д. 2</t>
  </si>
  <si>
    <t>г. Инза, пос. Лесной, д. 6</t>
  </si>
  <si>
    <t>г. Ульяновск, пос. 901 км, д. 1</t>
  </si>
  <si>
    <t>г. Ульяновск, пос. 901 км, д. 2</t>
  </si>
  <si>
    <t>пос. Лесной, ул. Заречная, д. 2</t>
  </si>
  <si>
    <t>пос. Лесной, ул. Заречная, д. 4</t>
  </si>
  <si>
    <t>пос. Лесной, ул. Заречная, д. 6</t>
  </si>
  <si>
    <t>пос. Лесной, ул. Заречная, д. 8</t>
  </si>
  <si>
    <t>пос. Лесной, ул. Заречная, д. 17</t>
  </si>
  <si>
    <t>пос. Лесной, ул. Заречная, д. 19</t>
  </si>
  <si>
    <t>с. Новочеремшанск, ул. Парковая, д. 4</t>
  </si>
  <si>
    <t>с. Новочеремшанск, ул. Парковая, д. 6</t>
  </si>
  <si>
    <t>р.п. Цемзавод, ул. 1 Пятилетки, д. 11</t>
  </si>
  <si>
    <t>р.п. Цемзавод, ул. 1 Пятилетки, д. 12</t>
  </si>
  <si>
    <t>IV кв. 2025 г.</t>
  </si>
  <si>
    <t>IV кв. 2026 г.</t>
  </si>
  <si>
    <t xml:space="preserve">Итого по муниципальному образованию
«город Ульяновск» </t>
  </si>
  <si>
    <t>р.п. Языково, ул. Красный Текстильщик,             д. 3</t>
  </si>
  <si>
    <t>г. Ульяновск, ул. Полбина, д. 26</t>
  </si>
  <si>
    <t>51.</t>
  </si>
  <si>
    <t>52.</t>
  </si>
  <si>
    <t>г. Ульяновск, ул. Стасова, д. 5</t>
  </si>
  <si>
    <t>181-П</t>
  </si>
  <si>
    <t>756-П</t>
  </si>
  <si>
    <t>550-П</t>
  </si>
  <si>
    <t>138а</t>
  </si>
  <si>
    <t>690-А</t>
  </si>
  <si>
    <t>147а</t>
  </si>
  <si>
    <t>691-А</t>
  </si>
  <si>
    <t>05</t>
  </si>
  <si>
    <t>р.п. Языково, ул. Красный Текстильщик,           д. 17</t>
  </si>
  <si>
    <t>долевое финансирование</t>
  </si>
  <si>
    <t>дополнительное финансирование</t>
  </si>
  <si>
    <t>1.</t>
  </si>
  <si>
    <t>2.</t>
  </si>
  <si>
    <t>3.</t>
  </si>
  <si>
    <t>4.</t>
  </si>
  <si>
    <t>5.</t>
  </si>
  <si>
    <t>8.</t>
  </si>
  <si>
    <t>9.</t>
  </si>
  <si>
    <t>12.</t>
  </si>
  <si>
    <t>13.</t>
  </si>
  <si>
    <t>14.</t>
  </si>
  <si>
    <t>15.</t>
  </si>
  <si>
    <t xml:space="preserve">за счёт средств консолидированного
бюджета Ульяновской области             на долевое финансирование </t>
  </si>
  <si>
    <t xml:space="preserve">за счёт средств консолидированного
бюджета Ульяновской области             на дополнительное финансирование </t>
  </si>
  <si>
    <t>Итого по этапу 2020 года с финансовой поддержкой Фонда:</t>
  </si>
  <si>
    <t>16.</t>
  </si>
  <si>
    <t>17.</t>
  </si>
  <si>
    <t>18.</t>
  </si>
  <si>
    <t>19.</t>
  </si>
  <si>
    <t>20.</t>
  </si>
  <si>
    <t>21.</t>
  </si>
  <si>
    <t>22.</t>
  </si>
  <si>
    <t>24.</t>
  </si>
  <si>
    <t>Итого по этапу 2021 года с финансовой поддержкой Фонда:</t>
  </si>
  <si>
    <t>за счёт средств государственной корпорации - Фонда содействия реформированию жилищно-коммунального хозяйства (далее - Фонд)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</si>
  <si>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</si>
  <si>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</si>
  <si>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</si>
  <si>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</si>
  <si>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</si>
  <si>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</si>
  <si>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</si>
  <si>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</si>
  <si>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</si>
  <si>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</si>
  <si>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</si>
  <si>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</si>
  <si>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</si>
  <si>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</si>
  <si>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</si>
  <si>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</si>
  <si>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</si>
  <si>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</si>
  <si>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</si>
  <si>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Итого по этапу 2022 года с финансовой поддержкой Фонда:</t>
  </si>
  <si>
    <t>45.</t>
  </si>
  <si>
    <t>46.</t>
  </si>
  <si>
    <t>47.</t>
  </si>
  <si>
    <t>48.</t>
  </si>
  <si>
    <t>49.</t>
  </si>
  <si>
    <t>50.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</si>
  <si>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</si>
  <si>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</si>
  <si>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</si>
  <si>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</si>
  <si>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</si>
  <si>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</si>
  <si>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</si>
  <si>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</si>
  <si>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</si>
  <si>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</si>
  <si>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</si>
  <si>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</si>
  <si>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</si>
  <si>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</si>
  <si>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</si>
  <si>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</si>
  <si>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</si>
  <si>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</si>
  <si>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</si>
  <si>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</si>
  <si>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</si>
  <si>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</si>
  <si>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</si>
  <si>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</si>
  <si>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</si>
  <si>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Итого по этапу 2023 года с финансовой поддержкой Фонда: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</si>
  <si>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</si>
  <si>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</si>
  <si>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</si>
  <si>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</si>
  <si>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</si>
  <si>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</si>
  <si>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</si>
  <si>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</si>
  <si>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</si>
  <si>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</si>
  <si>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</si>
  <si>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</si>
  <si>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</si>
  <si>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</si>
  <si>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</si>
  <si>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</si>
  <si>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</si>
  <si>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</si>
  <si>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</si>
  <si>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</si>
  <si>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</si>
  <si>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</si>
  <si>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</si>
  <si>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</si>
  <si>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</si>
  <si>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</si>
  <si>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</si>
  <si>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</si>
  <si>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</si>
  <si>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</si>
  <si>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IV кв. 2020 г.</t>
  </si>
  <si>
    <t>III кв. 2025 г.</t>
  </si>
  <si>
    <t>Планируемая дата  окончания
переселения (квартал, год)</t>
  </si>
  <si>
    <t>Итого по этапу 2024 года с финансовой поддержкой Фонда: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</si>
  <si>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</si>
  <si>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</si>
  <si>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</si>
  <si>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</si>
  <si>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</si>
  <si>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</si>
  <si>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</si>
  <si>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</si>
  <si>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</si>
  <si>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</si>
  <si>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</si>
  <si>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</si>
  <si>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</si>
  <si>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</si>
  <si>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</si>
  <si>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</si>
  <si>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</si>
  <si>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</si>
  <si>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</si>
  <si>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</si>
  <si>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</si>
  <si>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</si>
  <si>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</si>
  <si>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</si>
  <si>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</si>
  <si>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____________________________________________</t>
  </si>
  <si>
    <t>г. Ульяновск, ул. Хваткова, д. 8</t>
  </si>
  <si>
    <t>г. Ульяновск, ул. Хваткова, д. 10</t>
  </si>
  <si>
    <t>135.</t>
  </si>
  <si>
    <t>136.</t>
  </si>
  <si>
    <t>137.</t>
  </si>
  <si>
    <t>138.</t>
  </si>
  <si>
    <t>всего на долевое финансирование</t>
  </si>
  <si>
    <t xml:space="preserve">общий объём финансирования, в том числе:                     </t>
  </si>
  <si>
    <t xml:space="preserve">ПЕРЕЧЕНЬ
 многоквартирных домов, признанных в установленном порядке до 1 января 2017 года                                                           аварийными и подлежащими сносу или реконструкции в связи с физическим износом                                                                                              в процессе их эксплуатации, с объёмами финансирования на 2019-2025 годы </t>
  </si>
  <si>
    <t>Всего по по областной адресной программе «Переселение граждан, проживающих на территории Ульяновской области, из многоквартирных домов, признанных до 1 января 2017 года аварийными   и подлежащими сносу или реконструкции в связи с физическим износом в процессе их эксплуатации, в 2019-2025 годах»</t>
  </si>
  <si>
    <t>Итого по этапу 2019 года с финансовой поддержкой государственной корпорации – Фонда содействия реформированию жилищно-коммунального хозяйства  (далее – Фонд), в том числе:</t>
  </si>
  <si>
    <t>ПРИЛОЖЕНИЕ № 5</t>
  </si>
  <si>
    <t>Итого по муниципальному образованию «город Новоульяновск»</t>
  </si>
  <si>
    <t>Итого по муниципальному образованию  «город Новоульяновск»</t>
  </si>
  <si>
    <t>Итого по муниципальному образованию «город Димитровград»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</si>
</sst>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,##0.00\ _₽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21"/>
      <name val="Times New Roman"/>
      <family val="1"/>
      <charset val="204"/>
    </font>
    <font>
      <sz val="19"/>
      <name val="Arial Cyr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2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 Cyr"/>
      <charset val="204"/>
    </font>
    <font>
      <sz val="25"/>
      <color theme="1"/>
      <name val="Times New Roman"/>
      <family val="1"/>
      <charset val="204"/>
    </font>
    <font>
      <b/>
      <sz val="2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2" fontId="0" fillId="2" borderId="0" xfId="0" applyNumberFormat="1" applyFont="1" applyFill="1" applyBorder="1"/>
    <xf numFmtId="0" fontId="10" fillId="2" borderId="1" xfId="0" applyFont="1" applyFill="1" applyBorder="1" applyAlignment="1">
      <alignment horizontal="center" vertical="top"/>
    </xf>
    <xf numFmtId="14" fontId="10" fillId="2" borderId="1" xfId="0" applyNumberFormat="1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1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horizontal="center" vertical="top"/>
    </xf>
    <xf numFmtId="165" fontId="10" fillId="3" borderId="1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center" vertical="top" wrapText="1"/>
    </xf>
    <xf numFmtId="0" fontId="10" fillId="3" borderId="1" xfId="0" quotePrefix="1" applyFont="1" applyFill="1" applyBorder="1" applyAlignment="1">
      <alignment horizontal="center" vertical="top"/>
    </xf>
    <xf numFmtId="0" fontId="6" fillId="3" borderId="1" xfId="0" quotePrefix="1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>
      <alignment horizontal="center" vertical="top"/>
    </xf>
    <xf numFmtId="165" fontId="6" fillId="3" borderId="1" xfId="0" applyNumberFormat="1" applyFont="1" applyFill="1" applyBorder="1" applyAlignment="1">
      <alignment horizontal="center" vertical="top"/>
    </xf>
    <xf numFmtId="165" fontId="8" fillId="3" borderId="1" xfId="0" applyNumberFormat="1" applyFont="1" applyFill="1" applyBorder="1" applyAlignment="1">
      <alignment horizontal="center" vertical="top"/>
    </xf>
    <xf numFmtId="0" fontId="11" fillId="2" borderId="0" xfId="0" applyFont="1" applyFill="1"/>
    <xf numFmtId="0" fontId="10" fillId="3" borderId="1" xfId="0" applyFont="1" applyFill="1" applyBorder="1" applyAlignment="1">
      <alignment horizontal="left" vertical="top" wrapText="1"/>
    </xf>
    <xf numFmtId="1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quotePrefix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center" vertical="top"/>
    </xf>
    <xf numFmtId="49" fontId="6" fillId="2" borderId="1" xfId="0" quotePrefix="1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/>
    </xf>
    <xf numFmtId="0" fontId="8" fillId="2" borderId="1" xfId="0" quotePrefix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9" fontId="8" fillId="2" borderId="1" xfId="0" quotePrefix="1" applyNumberFormat="1" applyFont="1" applyFill="1" applyBorder="1" applyAlignment="1">
      <alignment horizontal="center" vertical="top"/>
    </xf>
    <xf numFmtId="0" fontId="10" fillId="2" borderId="1" xfId="0" quotePrefix="1" applyFont="1" applyFill="1" applyBorder="1" applyAlignment="1">
      <alignment horizontal="center" vertical="top"/>
    </xf>
    <xf numFmtId="49" fontId="10" fillId="2" borderId="1" xfId="0" quotePrefix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4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center"/>
    </xf>
    <xf numFmtId="0" fontId="6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" xfId="0" quotePrefix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/>
    </xf>
    <xf numFmtId="0" fontId="0" fillId="2" borderId="0" xfId="0" applyFill="1" applyAlignme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12" fillId="2" borderId="9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CC"/>
      <color rgb="FF97FFC6"/>
      <color rgb="FF85D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7"/>
  <sheetViews>
    <sheetView tabSelected="1" view="pageLayout" topLeftCell="A188" zoomScale="70" zoomScaleNormal="70" zoomScalePageLayoutView="70" workbookViewId="0">
      <selection activeCell="A156" sqref="A156:B156"/>
    </sheetView>
  </sheetViews>
  <sheetFormatPr defaultRowHeight="15" x14ac:dyDescent="0.25"/>
  <cols>
    <col min="1" max="1" width="4.7109375" style="4" customWidth="1"/>
    <col min="2" max="2" width="38.85546875" style="4" customWidth="1"/>
    <col min="3" max="3" width="6.140625" style="4" customWidth="1"/>
    <col min="4" max="4" width="11.5703125" style="4" customWidth="1"/>
    <col min="5" max="5" width="8" style="4" customWidth="1"/>
    <col min="6" max="6" width="8" style="79" customWidth="1"/>
    <col min="7" max="7" width="6.28515625" style="4" customWidth="1"/>
    <col min="8" max="8" width="9.42578125" style="4" customWidth="1"/>
    <col min="9" max="9" width="5.28515625" style="4" customWidth="1"/>
    <col min="10" max="10" width="5.7109375" style="4" customWidth="1"/>
    <col min="11" max="11" width="5.28515625" style="4" customWidth="1"/>
    <col min="12" max="12" width="9.42578125" style="4" customWidth="1"/>
    <col min="13" max="14" width="10.140625" style="4" customWidth="1"/>
    <col min="15" max="15" width="17.85546875" style="79" customWidth="1"/>
    <col min="16" max="16" width="16.85546875" style="79" customWidth="1"/>
    <col min="17" max="17" width="18.42578125" style="79" customWidth="1"/>
    <col min="18" max="18" width="15.7109375" style="79" customWidth="1"/>
    <col min="19" max="19" width="15.28515625" style="79" customWidth="1"/>
    <col min="20" max="20" width="16.7109375" style="79" customWidth="1"/>
    <col min="21" max="21" width="14.7109375" style="79" customWidth="1"/>
    <col min="22" max="22" width="7.5703125" style="79" customWidth="1"/>
    <col min="23" max="23" width="9.140625" style="79"/>
  </cols>
  <sheetData>
    <row r="2" spans="1:23" ht="31.5" x14ac:dyDescent="0.45">
      <c r="S2" s="138" t="s">
        <v>397</v>
      </c>
      <c r="T2" s="138"/>
      <c r="U2" s="138"/>
      <c r="V2" s="138"/>
    </row>
    <row r="3" spans="1:23" ht="40.5" customHeight="1" x14ac:dyDescent="0.45">
      <c r="A3" s="1"/>
      <c r="B3" s="2"/>
      <c r="C3" s="3"/>
      <c r="L3" s="5"/>
      <c r="R3" s="6"/>
      <c r="S3" s="138" t="s">
        <v>209</v>
      </c>
      <c r="T3" s="138"/>
      <c r="U3" s="138"/>
      <c r="V3" s="138"/>
    </row>
    <row r="4" spans="1:23" ht="14.1" customHeight="1" x14ac:dyDescent="0.45">
      <c r="A4" s="7"/>
      <c r="B4" s="8"/>
      <c r="C4" s="9"/>
      <c r="D4" s="10"/>
      <c r="E4" s="10"/>
      <c r="F4" s="80"/>
      <c r="G4" s="10"/>
      <c r="H4" s="10"/>
      <c r="I4" s="10"/>
      <c r="J4" s="10"/>
      <c r="K4" s="10"/>
      <c r="L4" s="11"/>
      <c r="M4" s="10"/>
      <c r="N4" s="10"/>
      <c r="O4" s="18"/>
      <c r="P4" s="18"/>
      <c r="Q4" s="18"/>
      <c r="R4" s="18"/>
      <c r="S4" s="18"/>
    </row>
    <row r="5" spans="1:23" ht="38.25" customHeight="1" x14ac:dyDescent="0.45">
      <c r="A5" s="1"/>
      <c r="B5" s="2"/>
      <c r="C5" s="3"/>
      <c r="L5" s="5"/>
      <c r="M5" s="106"/>
      <c r="N5" s="107"/>
      <c r="O5" s="107"/>
      <c r="P5" s="107"/>
      <c r="Q5" s="107"/>
      <c r="R5" s="107"/>
      <c r="S5" s="107"/>
      <c r="V5" s="92"/>
    </row>
    <row r="6" spans="1:23" ht="147" customHeight="1" x14ac:dyDescent="0.25">
      <c r="A6" s="123" t="s">
        <v>394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3" ht="61.9" customHeight="1" x14ac:dyDescent="0.25">
      <c r="A7" s="108" t="s">
        <v>0</v>
      </c>
      <c r="B7" s="108" t="s">
        <v>1</v>
      </c>
      <c r="C7" s="110" t="s">
        <v>2</v>
      </c>
      <c r="D7" s="111"/>
      <c r="E7" s="118" t="s">
        <v>358</v>
      </c>
      <c r="F7" s="118" t="s">
        <v>3</v>
      </c>
      <c r="G7" s="118" t="s">
        <v>4</v>
      </c>
      <c r="H7" s="118" t="s">
        <v>5</v>
      </c>
      <c r="I7" s="108" t="s">
        <v>6</v>
      </c>
      <c r="J7" s="121"/>
      <c r="K7" s="121"/>
      <c r="L7" s="108" t="s">
        <v>214</v>
      </c>
      <c r="M7" s="121"/>
      <c r="N7" s="121"/>
      <c r="O7" s="127" t="s">
        <v>215</v>
      </c>
      <c r="P7" s="127"/>
      <c r="Q7" s="127"/>
      <c r="R7" s="127"/>
      <c r="S7" s="127"/>
      <c r="T7" s="127"/>
      <c r="U7" s="127"/>
      <c r="V7" s="127"/>
    </row>
    <row r="8" spans="1:23" ht="31.15" customHeight="1" x14ac:dyDescent="0.25">
      <c r="A8" s="108"/>
      <c r="B8" s="108"/>
      <c r="C8" s="112"/>
      <c r="D8" s="113"/>
      <c r="E8" s="119"/>
      <c r="F8" s="119"/>
      <c r="G8" s="119"/>
      <c r="H8" s="119"/>
      <c r="I8" s="116" t="s">
        <v>7</v>
      </c>
      <c r="J8" s="128" t="s">
        <v>8</v>
      </c>
      <c r="K8" s="131"/>
      <c r="L8" s="132" t="s">
        <v>7</v>
      </c>
      <c r="M8" s="128" t="s">
        <v>8</v>
      </c>
      <c r="N8" s="131"/>
      <c r="O8" s="118" t="s">
        <v>393</v>
      </c>
      <c r="P8" s="128" t="s">
        <v>248</v>
      </c>
      <c r="Q8" s="129"/>
      <c r="R8" s="129"/>
      <c r="S8" s="130"/>
      <c r="T8" s="124" t="s">
        <v>249</v>
      </c>
      <c r="U8" s="125"/>
      <c r="V8" s="47"/>
    </row>
    <row r="9" spans="1:23" ht="65.45" customHeight="1" x14ac:dyDescent="0.25">
      <c r="A9" s="109"/>
      <c r="B9" s="109"/>
      <c r="C9" s="114"/>
      <c r="D9" s="115"/>
      <c r="E9" s="120"/>
      <c r="F9" s="120"/>
      <c r="G9" s="120"/>
      <c r="H9" s="120"/>
      <c r="I9" s="135"/>
      <c r="J9" s="118" t="s">
        <v>11</v>
      </c>
      <c r="K9" s="118" t="s">
        <v>12</v>
      </c>
      <c r="L9" s="133"/>
      <c r="M9" s="118" t="s">
        <v>11</v>
      </c>
      <c r="N9" s="118" t="s">
        <v>12</v>
      </c>
      <c r="O9" s="119"/>
      <c r="P9" s="118" t="s">
        <v>392</v>
      </c>
      <c r="Q9" s="118" t="s">
        <v>273</v>
      </c>
      <c r="R9" s="126" t="s">
        <v>261</v>
      </c>
      <c r="S9" s="126"/>
      <c r="T9" s="126" t="s">
        <v>262</v>
      </c>
      <c r="U9" s="126"/>
      <c r="V9" s="119" t="s">
        <v>204</v>
      </c>
    </row>
    <row r="10" spans="1:23" ht="152.25" customHeight="1" x14ac:dyDescent="0.25">
      <c r="A10" s="109"/>
      <c r="B10" s="109"/>
      <c r="C10" s="116" t="s">
        <v>9</v>
      </c>
      <c r="D10" s="116" t="s">
        <v>10</v>
      </c>
      <c r="E10" s="120"/>
      <c r="F10" s="120"/>
      <c r="G10" s="120"/>
      <c r="H10" s="120"/>
      <c r="I10" s="136"/>
      <c r="J10" s="122"/>
      <c r="K10" s="122"/>
      <c r="L10" s="134"/>
      <c r="M10" s="122"/>
      <c r="N10" s="122"/>
      <c r="O10" s="122"/>
      <c r="P10" s="122"/>
      <c r="Q10" s="122"/>
      <c r="R10" s="96" t="s">
        <v>156</v>
      </c>
      <c r="S10" s="96" t="s">
        <v>157</v>
      </c>
      <c r="T10" s="96" t="s">
        <v>156</v>
      </c>
      <c r="U10" s="96" t="s">
        <v>157</v>
      </c>
      <c r="V10" s="119"/>
    </row>
    <row r="11" spans="1:23" ht="14.25" customHeight="1" x14ac:dyDescent="0.25">
      <c r="A11" s="109"/>
      <c r="B11" s="109"/>
      <c r="C11" s="117"/>
      <c r="D11" s="117"/>
      <c r="E11" s="117"/>
      <c r="F11" s="117"/>
      <c r="G11" s="17" t="s">
        <v>13</v>
      </c>
      <c r="H11" s="17" t="s">
        <v>14</v>
      </c>
      <c r="I11" s="17" t="s">
        <v>15</v>
      </c>
      <c r="J11" s="17" t="s">
        <v>15</v>
      </c>
      <c r="K11" s="17" t="s">
        <v>15</v>
      </c>
      <c r="L11" s="12" t="s">
        <v>14</v>
      </c>
      <c r="M11" s="17" t="s">
        <v>14</v>
      </c>
      <c r="N11" s="17" t="s">
        <v>14</v>
      </c>
      <c r="O11" s="14" t="s">
        <v>16</v>
      </c>
      <c r="P11" s="14" t="s">
        <v>16</v>
      </c>
      <c r="Q11" s="94" t="s">
        <v>16</v>
      </c>
      <c r="R11" s="95" t="s">
        <v>16</v>
      </c>
      <c r="S11" s="95" t="s">
        <v>16</v>
      </c>
      <c r="T11" s="95" t="s">
        <v>16</v>
      </c>
      <c r="U11" s="95" t="s">
        <v>16</v>
      </c>
      <c r="V11" s="95" t="s">
        <v>16</v>
      </c>
    </row>
    <row r="12" spans="1:23" s="4" customFormat="1" x14ac:dyDescent="0.25">
      <c r="A12" s="20">
        <v>1</v>
      </c>
      <c r="B12" s="17">
        <v>2</v>
      </c>
      <c r="C12" s="17">
        <v>3</v>
      </c>
      <c r="D12" s="17">
        <v>4</v>
      </c>
      <c r="E12" s="17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81">
        <v>13</v>
      </c>
      <c r="N12" s="82">
        <v>14</v>
      </c>
      <c r="O12" s="95">
        <v>15</v>
      </c>
      <c r="P12" s="95">
        <v>16</v>
      </c>
      <c r="Q12" s="95">
        <v>17</v>
      </c>
      <c r="R12" s="95">
        <v>18</v>
      </c>
      <c r="S12" s="95">
        <v>19</v>
      </c>
      <c r="T12" s="95">
        <v>20</v>
      </c>
      <c r="U12" s="95">
        <v>21</v>
      </c>
      <c r="V12" s="95">
        <v>22</v>
      </c>
      <c r="W12" s="79"/>
    </row>
    <row r="13" spans="1:23" s="4" customFormat="1" ht="93" customHeight="1" x14ac:dyDescent="0.25">
      <c r="A13" s="101" t="s">
        <v>395</v>
      </c>
      <c r="B13" s="102"/>
      <c r="C13" s="13" t="s">
        <v>17</v>
      </c>
      <c r="D13" s="13" t="s">
        <v>17</v>
      </c>
      <c r="E13" s="13" t="s">
        <v>17</v>
      </c>
      <c r="F13" s="83" t="s">
        <v>17</v>
      </c>
      <c r="G13" s="15">
        <f>SUM(G16,G18,G19,G21,G22,G24,G25,G26,G28,G29,G30,G33,G34,G36,G37,G39,G40,G42,G43,G44,G46,G47,G49,G50,G53,G54,G56,G57,G58,G59,G60,G61,G63,G64,G66,G68,G69,G71,G72,G73,G74,G75,G77,G78,G81,G82,G83,G84,G85,G87,G88,G89,G90,G91,G92,G93,G94,G95,G97,G98,G100,G101,G102,G103,G105,G106,G107,G108,G109,G110,G112,G113,G114,G115,G116,G117,G118,G121,G122,G124,G126,G127,G128,G129,G130,G131,G132,G134,G135,G136,G137,G139,G140,G141,G142,G143,G144,G145,G147,G148,G150,G151,G152,G153,G154,G155,G157,G158,G159,G161,G162,G163,G164,G165,G168,G170,G171,G172,G173,G174,G175,G176,G177,G178,G179,G181,G183,G184,G185,G186,G187,G188,G189,G190,G192,G193,G194,G195,G196)</f>
        <v>2949</v>
      </c>
      <c r="H13" s="16">
        <f t="shared" ref="H13:U13" si="0">SUM(H16,H18,H19,H21,H22,H24,H25,H26,H28,H29,H30,H33,H34,H36,H37,H39,H40,H42,H43,H44,H46,H47,H49,H50,H53,H54,H56,H57,H58,H59,H60,H61,H63,H64,H66,H68,H69,H71,H72,H73,H74,H75,H77,H78,H81,H82,H83,H84,H85,H87,H88,H89,H90,H91,H92,H93,H94,H95,H97,H98,H100,H101,H102,H103,H105,H106,H107,H108,H109,H110,H112,H113,H114,H115,H116,H117,H118,H121,H122,H124,H126,H127,H128,H129,H130,H131,H132,H134,H135,H136,H137,H139,H140,H141,H142,H143,H144,H145,H147,H148,H150,H151,H152,H153,H154,H155,H157,H158,H159,H161,H162,H163,H164,H165,H168,H170,H171,H172,H173,H174,H175,H176,H177,H178,H179,H181,H183,H184,H185,H186,H187,H188,H189,H190,H192,H193,H194,H195,H196)</f>
        <v>47763.219999999994</v>
      </c>
      <c r="I13" s="15">
        <f t="shared" si="0"/>
        <v>1303</v>
      </c>
      <c r="J13" s="15">
        <f t="shared" si="0"/>
        <v>811</v>
      </c>
      <c r="K13" s="15">
        <f t="shared" si="0"/>
        <v>492</v>
      </c>
      <c r="L13" s="16">
        <f t="shared" si="0"/>
        <v>45491.840000000011</v>
      </c>
      <c r="M13" s="16">
        <f t="shared" si="0"/>
        <v>29453.979999999996</v>
      </c>
      <c r="N13" s="16">
        <f t="shared" si="0"/>
        <v>16037.859999999997</v>
      </c>
      <c r="O13" s="19">
        <f t="shared" si="0"/>
        <v>1801034958.7200005</v>
      </c>
      <c r="P13" s="19">
        <f t="shared" si="0"/>
        <v>1427942913.7000003</v>
      </c>
      <c r="Q13" s="19">
        <f t="shared" si="0"/>
        <v>1311408224.2700005</v>
      </c>
      <c r="R13" s="19">
        <f t="shared" si="0"/>
        <v>88339518.129700005</v>
      </c>
      <c r="S13" s="19">
        <f t="shared" si="0"/>
        <v>28195171.296299998</v>
      </c>
      <c r="T13" s="19">
        <f t="shared" si="0"/>
        <v>280318207.26999986</v>
      </c>
      <c r="U13" s="19">
        <f t="shared" si="0"/>
        <v>92773837.74999997</v>
      </c>
      <c r="V13" s="90">
        <v>0</v>
      </c>
      <c r="W13" s="79"/>
    </row>
    <row r="14" spans="1:23" s="4" customFormat="1" ht="52.9" customHeight="1" x14ac:dyDescent="0.25">
      <c r="A14" s="139" t="s">
        <v>396</v>
      </c>
      <c r="B14" s="140"/>
      <c r="C14" s="13" t="s">
        <v>17</v>
      </c>
      <c r="D14" s="13" t="s">
        <v>17</v>
      </c>
      <c r="E14" s="65" t="s">
        <v>17</v>
      </c>
      <c r="F14" s="84" t="s">
        <v>17</v>
      </c>
      <c r="G14" s="15">
        <v>323</v>
      </c>
      <c r="H14" s="16">
        <v>5192.6999999999989</v>
      </c>
      <c r="I14" s="15">
        <v>136</v>
      </c>
      <c r="J14" s="15">
        <v>89</v>
      </c>
      <c r="K14" s="15">
        <v>47</v>
      </c>
      <c r="L14" s="16">
        <v>4593.4599999999991</v>
      </c>
      <c r="M14" s="16">
        <v>3251.44</v>
      </c>
      <c r="N14" s="16">
        <v>1342.02</v>
      </c>
      <c r="O14" s="19">
        <v>190093341.31999999</v>
      </c>
      <c r="P14" s="19">
        <v>150196955.07999998</v>
      </c>
      <c r="Q14" s="19">
        <v>142803575.34</v>
      </c>
      <c r="R14" s="19">
        <v>5863641</v>
      </c>
      <c r="S14" s="19">
        <v>1529738.74</v>
      </c>
      <c r="T14" s="19">
        <v>30351313.440000001</v>
      </c>
      <c r="U14" s="19">
        <v>9565072.799999997</v>
      </c>
      <c r="V14" s="19">
        <v>0</v>
      </c>
      <c r="W14" s="79"/>
    </row>
    <row r="15" spans="1:23" s="4" customFormat="1" ht="28.15" customHeight="1" x14ac:dyDescent="0.25">
      <c r="A15" s="101" t="s">
        <v>196</v>
      </c>
      <c r="B15" s="102"/>
      <c r="C15" s="13" t="s">
        <v>17</v>
      </c>
      <c r="D15" s="13" t="s">
        <v>17</v>
      </c>
      <c r="E15" s="65" t="s">
        <v>17</v>
      </c>
      <c r="F15" s="84" t="s">
        <v>17</v>
      </c>
      <c r="G15" s="15">
        <v>86</v>
      </c>
      <c r="H15" s="16">
        <v>1088.74</v>
      </c>
      <c r="I15" s="15">
        <v>35</v>
      </c>
      <c r="J15" s="15">
        <v>17</v>
      </c>
      <c r="K15" s="15">
        <v>18</v>
      </c>
      <c r="L15" s="16">
        <v>1088.74</v>
      </c>
      <c r="M15" s="16">
        <v>615.5</v>
      </c>
      <c r="N15" s="16">
        <v>473.24</v>
      </c>
      <c r="O15" s="19">
        <v>42719544.624000005</v>
      </c>
      <c r="P15" s="19">
        <v>35599620.520000003</v>
      </c>
      <c r="Q15" s="19">
        <v>33847244.700000003</v>
      </c>
      <c r="R15" s="19">
        <v>1664757.03</v>
      </c>
      <c r="S15" s="19">
        <v>87618.79</v>
      </c>
      <c r="T15" s="19">
        <v>6763927.9000000004</v>
      </c>
      <c r="U15" s="19">
        <v>355996.2</v>
      </c>
      <c r="V15" s="19">
        <v>0</v>
      </c>
      <c r="W15" s="79"/>
    </row>
    <row r="16" spans="1:23" s="4" customFormat="1" ht="25.15" customHeight="1" x14ac:dyDescent="0.25">
      <c r="A16" s="13" t="s">
        <v>250</v>
      </c>
      <c r="B16" s="50" t="s">
        <v>29</v>
      </c>
      <c r="C16" s="51">
        <v>944</v>
      </c>
      <c r="D16" s="52">
        <v>42244</v>
      </c>
      <c r="E16" s="67" t="s">
        <v>356</v>
      </c>
      <c r="F16" s="91" t="s">
        <v>27</v>
      </c>
      <c r="G16" s="53">
        <v>86</v>
      </c>
      <c r="H16" s="54">
        <v>1088.74</v>
      </c>
      <c r="I16" s="53">
        <v>35</v>
      </c>
      <c r="J16" s="53">
        <v>17</v>
      </c>
      <c r="K16" s="53">
        <v>18</v>
      </c>
      <c r="L16" s="16">
        <v>1088.74</v>
      </c>
      <c r="M16" s="54">
        <v>615.5</v>
      </c>
      <c r="N16" s="54">
        <v>473.24</v>
      </c>
      <c r="O16" s="19">
        <v>42719544.624000005</v>
      </c>
      <c r="P16" s="19">
        <v>35599620.520000003</v>
      </c>
      <c r="Q16" s="56">
        <v>33847244.700000003</v>
      </c>
      <c r="R16" s="56">
        <v>1664757.03</v>
      </c>
      <c r="S16" s="19">
        <v>87618.79</v>
      </c>
      <c r="T16" s="19">
        <v>6763927.9000000004</v>
      </c>
      <c r="U16" s="19">
        <v>355996.2</v>
      </c>
      <c r="V16" s="19">
        <v>0</v>
      </c>
      <c r="W16" s="79"/>
    </row>
    <row r="17" spans="1:23" s="4" customFormat="1" ht="28.15" customHeight="1" x14ac:dyDescent="0.25">
      <c r="A17" s="101" t="s">
        <v>32</v>
      </c>
      <c r="B17" s="102"/>
      <c r="C17" s="13" t="s">
        <v>17</v>
      </c>
      <c r="D17" s="13" t="s">
        <v>17</v>
      </c>
      <c r="E17" s="65" t="s">
        <v>17</v>
      </c>
      <c r="F17" s="84" t="s">
        <v>17</v>
      </c>
      <c r="G17" s="15">
        <v>42</v>
      </c>
      <c r="H17" s="16">
        <v>1078.8699999999999</v>
      </c>
      <c r="I17" s="15">
        <v>18</v>
      </c>
      <c r="J17" s="15">
        <v>11</v>
      </c>
      <c r="K17" s="15">
        <v>7</v>
      </c>
      <c r="L17" s="16">
        <v>539.63</v>
      </c>
      <c r="M17" s="16">
        <v>330.73</v>
      </c>
      <c r="N17" s="16">
        <v>208.9</v>
      </c>
      <c r="O17" s="19">
        <v>21153786.079999998</v>
      </c>
      <c r="P17" s="19">
        <v>17644821.740000002</v>
      </c>
      <c r="Q17" s="19">
        <v>16776263.07</v>
      </c>
      <c r="R17" s="19">
        <v>825130.74</v>
      </c>
      <c r="S17" s="19">
        <v>43427.93</v>
      </c>
      <c r="T17" s="19">
        <v>3352516.1300000004</v>
      </c>
      <c r="U17" s="19">
        <v>176448.21</v>
      </c>
      <c r="V17" s="19">
        <v>0</v>
      </c>
      <c r="W17" s="79"/>
    </row>
    <row r="18" spans="1:23" s="4" customFormat="1" ht="28.15" customHeight="1" x14ac:dyDescent="0.25">
      <c r="A18" s="13" t="s">
        <v>251</v>
      </c>
      <c r="B18" s="50" t="s">
        <v>202</v>
      </c>
      <c r="C18" s="51" t="s">
        <v>33</v>
      </c>
      <c r="D18" s="52">
        <v>41904</v>
      </c>
      <c r="E18" s="67" t="s">
        <v>356</v>
      </c>
      <c r="F18" s="91" t="s">
        <v>27</v>
      </c>
      <c r="G18" s="53">
        <v>32</v>
      </c>
      <c r="H18" s="54">
        <v>903.64</v>
      </c>
      <c r="I18" s="53">
        <v>12</v>
      </c>
      <c r="J18" s="53">
        <v>6</v>
      </c>
      <c r="K18" s="53">
        <v>6</v>
      </c>
      <c r="L18" s="16">
        <v>385.3</v>
      </c>
      <c r="M18" s="54">
        <v>199.2</v>
      </c>
      <c r="N18" s="54">
        <v>186.1</v>
      </c>
      <c r="O18" s="19">
        <v>15118247.280000001</v>
      </c>
      <c r="P18" s="19">
        <v>12598539.4</v>
      </c>
      <c r="Q18" s="56">
        <v>11978381.779999999</v>
      </c>
      <c r="R18" s="56">
        <v>589149.74</v>
      </c>
      <c r="S18" s="19">
        <v>31007.88</v>
      </c>
      <c r="T18" s="19">
        <v>2393722.4900000002</v>
      </c>
      <c r="U18" s="19">
        <v>125985.39</v>
      </c>
      <c r="V18" s="19">
        <v>0</v>
      </c>
      <c r="W18" s="79"/>
    </row>
    <row r="19" spans="1:23" s="4" customFormat="1" ht="28.15" customHeight="1" x14ac:dyDescent="0.25">
      <c r="A19" s="13" t="s">
        <v>252</v>
      </c>
      <c r="B19" s="50" t="s">
        <v>108</v>
      </c>
      <c r="C19" s="57" t="s">
        <v>239</v>
      </c>
      <c r="D19" s="52">
        <v>42479</v>
      </c>
      <c r="E19" s="67" t="s">
        <v>356</v>
      </c>
      <c r="F19" s="91" t="s">
        <v>27</v>
      </c>
      <c r="G19" s="53">
        <v>10</v>
      </c>
      <c r="H19" s="54">
        <v>175.23</v>
      </c>
      <c r="I19" s="53">
        <v>6</v>
      </c>
      <c r="J19" s="53">
        <v>5</v>
      </c>
      <c r="K19" s="53">
        <v>1</v>
      </c>
      <c r="L19" s="54">
        <v>154.33000000000001</v>
      </c>
      <c r="M19" s="54">
        <v>131.53</v>
      </c>
      <c r="N19" s="54">
        <v>22.8</v>
      </c>
      <c r="O19" s="19">
        <v>6055538.7999999998</v>
      </c>
      <c r="P19" s="19">
        <v>5046282.34</v>
      </c>
      <c r="Q19" s="56">
        <v>4797881.29</v>
      </c>
      <c r="R19" s="56">
        <v>235981</v>
      </c>
      <c r="S19" s="19">
        <v>12420.05</v>
      </c>
      <c r="T19" s="19">
        <v>958793.64</v>
      </c>
      <c r="U19" s="19">
        <v>50462.82</v>
      </c>
      <c r="V19" s="19">
        <v>0</v>
      </c>
      <c r="W19" s="79"/>
    </row>
    <row r="20" spans="1:23" s="22" customFormat="1" ht="28.15" customHeight="1" x14ac:dyDescent="0.25">
      <c r="A20" s="98" t="s">
        <v>30</v>
      </c>
      <c r="B20" s="99"/>
      <c r="C20" s="25" t="s">
        <v>17</v>
      </c>
      <c r="D20" s="25" t="s">
        <v>17</v>
      </c>
      <c r="E20" s="66" t="s">
        <v>17</v>
      </c>
      <c r="F20" s="86" t="s">
        <v>17</v>
      </c>
      <c r="G20" s="27">
        <v>35</v>
      </c>
      <c r="H20" s="28">
        <v>472.40999999999997</v>
      </c>
      <c r="I20" s="27">
        <v>16</v>
      </c>
      <c r="J20" s="27">
        <v>3</v>
      </c>
      <c r="K20" s="27">
        <v>13</v>
      </c>
      <c r="L20" s="28">
        <v>472.40999999999997</v>
      </c>
      <c r="M20" s="28">
        <v>155.65</v>
      </c>
      <c r="N20" s="28">
        <v>316.76</v>
      </c>
      <c r="O20" s="19">
        <v>18536234.616</v>
      </c>
      <c r="P20" s="19">
        <v>15446862.18</v>
      </c>
      <c r="Q20" s="19">
        <v>14686497.109999999</v>
      </c>
      <c r="R20" s="19">
        <v>722346.82000000007</v>
      </c>
      <c r="S20" s="19">
        <v>38018.25</v>
      </c>
      <c r="T20" s="19">
        <v>2934903.81</v>
      </c>
      <c r="U20" s="19">
        <v>154468.63</v>
      </c>
      <c r="V20" s="19">
        <v>0</v>
      </c>
    </row>
    <row r="21" spans="1:23" s="4" customFormat="1" ht="28.15" customHeight="1" x14ac:dyDescent="0.25">
      <c r="A21" s="13" t="s">
        <v>253</v>
      </c>
      <c r="B21" s="58" t="s">
        <v>185</v>
      </c>
      <c r="C21" s="51">
        <v>67</v>
      </c>
      <c r="D21" s="52">
        <v>41024</v>
      </c>
      <c r="E21" s="67" t="s">
        <v>356</v>
      </c>
      <c r="F21" s="91" t="s">
        <v>27</v>
      </c>
      <c r="G21" s="53">
        <v>7</v>
      </c>
      <c r="H21" s="54">
        <v>206.21</v>
      </c>
      <c r="I21" s="53">
        <v>4</v>
      </c>
      <c r="J21" s="53">
        <v>3</v>
      </c>
      <c r="K21" s="53">
        <v>1</v>
      </c>
      <c r="L21" s="16">
        <v>206.21</v>
      </c>
      <c r="M21" s="54">
        <v>155.65</v>
      </c>
      <c r="N21" s="54">
        <v>50.56</v>
      </c>
      <c r="O21" s="19">
        <v>8091185.4960000003</v>
      </c>
      <c r="P21" s="19">
        <v>6742654.5800000001</v>
      </c>
      <c r="Q21" s="56">
        <v>6410750.3399999999</v>
      </c>
      <c r="R21" s="56">
        <v>315309.03000000003</v>
      </c>
      <c r="S21" s="19">
        <v>16595.21</v>
      </c>
      <c r="T21" s="19">
        <v>1281104.3700000001</v>
      </c>
      <c r="U21" s="19">
        <v>67426.55</v>
      </c>
      <c r="V21" s="19">
        <v>0</v>
      </c>
      <c r="W21" s="79"/>
    </row>
    <row r="22" spans="1:23" s="4" customFormat="1" ht="28.15" customHeight="1" x14ac:dyDescent="0.25">
      <c r="A22" s="59" t="s">
        <v>254</v>
      </c>
      <c r="B22" s="58" t="s">
        <v>18</v>
      </c>
      <c r="C22" s="60">
        <v>68</v>
      </c>
      <c r="D22" s="52">
        <v>41027</v>
      </c>
      <c r="E22" s="67" t="s">
        <v>356</v>
      </c>
      <c r="F22" s="91" t="s">
        <v>27</v>
      </c>
      <c r="G22" s="53">
        <v>28</v>
      </c>
      <c r="H22" s="54">
        <v>266.2</v>
      </c>
      <c r="I22" s="53">
        <v>12</v>
      </c>
      <c r="J22" s="53">
        <v>0</v>
      </c>
      <c r="K22" s="53">
        <v>12</v>
      </c>
      <c r="L22" s="16">
        <v>266.2</v>
      </c>
      <c r="M22" s="54">
        <v>0</v>
      </c>
      <c r="N22" s="54">
        <v>266.2</v>
      </c>
      <c r="O22" s="19">
        <v>10445049.119999999</v>
      </c>
      <c r="P22" s="19">
        <v>8704207.5999999996</v>
      </c>
      <c r="Q22" s="56">
        <v>8275746.7699999996</v>
      </c>
      <c r="R22" s="56">
        <v>407037.79</v>
      </c>
      <c r="S22" s="19">
        <v>21423.040000000001</v>
      </c>
      <c r="T22" s="19">
        <v>1653799.44</v>
      </c>
      <c r="U22" s="19">
        <v>87042.08</v>
      </c>
      <c r="V22" s="19">
        <v>0</v>
      </c>
      <c r="W22" s="79"/>
    </row>
    <row r="23" spans="1:23" s="4" customFormat="1" ht="28.15" customHeight="1" x14ac:dyDescent="0.25">
      <c r="A23" s="101" t="s">
        <v>398</v>
      </c>
      <c r="B23" s="102"/>
      <c r="C23" s="13" t="s">
        <v>17</v>
      </c>
      <c r="D23" s="13" t="s">
        <v>17</v>
      </c>
      <c r="E23" s="65" t="s">
        <v>17</v>
      </c>
      <c r="F23" s="84" t="s">
        <v>17</v>
      </c>
      <c r="G23" s="15">
        <v>75</v>
      </c>
      <c r="H23" s="16">
        <v>1366.1399999999999</v>
      </c>
      <c r="I23" s="15">
        <v>36</v>
      </c>
      <c r="J23" s="15">
        <v>32</v>
      </c>
      <c r="K23" s="15">
        <v>4</v>
      </c>
      <c r="L23" s="16">
        <v>1336.54</v>
      </c>
      <c r="M23" s="16">
        <v>1214.1199999999999</v>
      </c>
      <c r="N23" s="16">
        <v>122.42</v>
      </c>
      <c r="O23" s="19">
        <v>57738528</v>
      </c>
      <c r="P23" s="19">
        <v>43702184.920000002</v>
      </c>
      <c r="Q23" s="19">
        <v>41550963.880000003</v>
      </c>
      <c r="R23" s="19">
        <v>1720976.8399999999</v>
      </c>
      <c r="S23" s="19">
        <v>430244.19999999995</v>
      </c>
      <c r="T23" s="19">
        <v>11229074.459999999</v>
      </c>
      <c r="U23" s="19">
        <v>2807268.62</v>
      </c>
      <c r="V23" s="19">
        <v>0</v>
      </c>
      <c r="W23" s="79"/>
    </row>
    <row r="24" spans="1:23" s="4" customFormat="1" ht="28.15" customHeight="1" x14ac:dyDescent="0.25">
      <c r="A24" s="13" t="s">
        <v>159</v>
      </c>
      <c r="B24" s="50" t="s">
        <v>216</v>
      </c>
      <c r="C24" s="51">
        <v>1</v>
      </c>
      <c r="D24" s="52">
        <v>41017</v>
      </c>
      <c r="E24" s="67" t="s">
        <v>356</v>
      </c>
      <c r="F24" s="91" t="s">
        <v>27</v>
      </c>
      <c r="G24" s="53">
        <v>18</v>
      </c>
      <c r="H24" s="54">
        <v>335.15</v>
      </c>
      <c r="I24" s="53">
        <v>8</v>
      </c>
      <c r="J24" s="54">
        <v>5</v>
      </c>
      <c r="K24" s="53">
        <v>3</v>
      </c>
      <c r="L24" s="16">
        <v>305.55</v>
      </c>
      <c r="M24" s="54">
        <v>208.93</v>
      </c>
      <c r="N24" s="54">
        <v>96.62</v>
      </c>
      <c r="O24" s="19">
        <v>13199760</v>
      </c>
      <c r="P24" s="19">
        <v>9990873.9000000004</v>
      </c>
      <c r="Q24" s="56">
        <v>9499077.4700000007</v>
      </c>
      <c r="R24" s="56">
        <v>393437.15</v>
      </c>
      <c r="S24" s="19">
        <v>98359.28</v>
      </c>
      <c r="T24" s="19">
        <v>2567108.88</v>
      </c>
      <c r="U24" s="19">
        <v>641777.22</v>
      </c>
      <c r="V24" s="19">
        <v>0</v>
      </c>
      <c r="W24" s="79"/>
    </row>
    <row r="25" spans="1:23" s="4" customFormat="1" ht="28.15" customHeight="1" x14ac:dyDescent="0.25">
      <c r="A25" s="61" t="s">
        <v>160</v>
      </c>
      <c r="B25" s="50" t="s">
        <v>168</v>
      </c>
      <c r="C25" s="62" t="s">
        <v>240</v>
      </c>
      <c r="D25" s="52">
        <v>42635</v>
      </c>
      <c r="E25" s="67" t="s">
        <v>356</v>
      </c>
      <c r="F25" s="91" t="s">
        <v>27</v>
      </c>
      <c r="G25" s="53">
        <v>36</v>
      </c>
      <c r="H25" s="54">
        <v>638.29</v>
      </c>
      <c r="I25" s="53">
        <v>16</v>
      </c>
      <c r="J25" s="53">
        <v>16</v>
      </c>
      <c r="K25" s="53">
        <v>0</v>
      </c>
      <c r="L25" s="16">
        <v>638.29</v>
      </c>
      <c r="M25" s="54">
        <v>638.29</v>
      </c>
      <c r="N25" s="54">
        <v>0</v>
      </c>
      <c r="O25" s="19">
        <v>27574128</v>
      </c>
      <c r="P25" s="19">
        <v>20870806.419999998</v>
      </c>
      <c r="Q25" s="56">
        <v>19843450.059999999</v>
      </c>
      <c r="R25" s="56">
        <v>821885.09</v>
      </c>
      <c r="S25" s="19">
        <v>205471.27</v>
      </c>
      <c r="T25" s="19">
        <v>5362657.26</v>
      </c>
      <c r="U25" s="19">
        <v>1340664.3200000001</v>
      </c>
      <c r="V25" s="19">
        <v>0</v>
      </c>
      <c r="W25" s="79"/>
    </row>
    <row r="26" spans="1:23" s="22" customFormat="1" ht="28.15" customHeight="1" x14ac:dyDescent="0.25">
      <c r="A26" s="30" t="s">
        <v>255</v>
      </c>
      <c r="B26" s="55" t="s">
        <v>167</v>
      </c>
      <c r="C26" s="62" t="s">
        <v>240</v>
      </c>
      <c r="D26" s="52">
        <v>42635</v>
      </c>
      <c r="E26" s="91" t="s">
        <v>356</v>
      </c>
      <c r="F26" s="91" t="s">
        <v>27</v>
      </c>
      <c r="G26" s="27">
        <v>21</v>
      </c>
      <c r="H26" s="28">
        <v>392.7</v>
      </c>
      <c r="I26" s="27">
        <v>12</v>
      </c>
      <c r="J26" s="27">
        <v>11</v>
      </c>
      <c r="K26" s="27">
        <v>1</v>
      </c>
      <c r="L26" s="28">
        <v>392.7</v>
      </c>
      <c r="M26" s="28">
        <v>366.9</v>
      </c>
      <c r="N26" s="28">
        <v>25.8</v>
      </c>
      <c r="O26" s="90">
        <v>16964640</v>
      </c>
      <c r="P26" s="19">
        <v>12840504.6</v>
      </c>
      <c r="Q26" s="56">
        <v>12208436.35</v>
      </c>
      <c r="R26" s="56">
        <v>505654.6</v>
      </c>
      <c r="S26" s="19">
        <v>126413.65</v>
      </c>
      <c r="T26" s="19">
        <v>3299308.32</v>
      </c>
      <c r="U26" s="19">
        <v>824827.08000000007</v>
      </c>
      <c r="V26" s="90">
        <v>0</v>
      </c>
    </row>
    <row r="27" spans="1:23" s="4" customFormat="1" ht="28.15" customHeight="1" x14ac:dyDescent="0.25">
      <c r="A27" s="101" t="s">
        <v>193</v>
      </c>
      <c r="B27" s="102"/>
      <c r="C27" s="13" t="s">
        <v>17</v>
      </c>
      <c r="D27" s="13" t="s">
        <v>17</v>
      </c>
      <c r="E27" s="65" t="s">
        <v>17</v>
      </c>
      <c r="F27" s="84" t="s">
        <v>17</v>
      </c>
      <c r="G27" s="15">
        <v>85</v>
      </c>
      <c r="H27" s="16">
        <v>1186.54</v>
      </c>
      <c r="I27" s="15">
        <v>31</v>
      </c>
      <c r="J27" s="15">
        <v>26</v>
      </c>
      <c r="K27" s="15">
        <v>5</v>
      </c>
      <c r="L27" s="16">
        <v>1156.1399999999999</v>
      </c>
      <c r="M27" s="16">
        <v>935.44</v>
      </c>
      <c r="N27" s="16">
        <v>220.70000000000002</v>
      </c>
      <c r="O27" s="19">
        <v>49945247.999999993</v>
      </c>
      <c r="P27" s="19">
        <v>37803465.719999999</v>
      </c>
      <c r="Q27" s="19">
        <v>35942606.579999998</v>
      </c>
      <c r="R27" s="19">
        <v>930429.57000000007</v>
      </c>
      <c r="S27" s="19">
        <v>930429.57000000007</v>
      </c>
      <c r="T27" s="19">
        <v>6070891.1400000006</v>
      </c>
      <c r="U27" s="19">
        <v>6070891.1399999978</v>
      </c>
      <c r="V27" s="19">
        <v>0</v>
      </c>
      <c r="W27" s="79"/>
    </row>
    <row r="28" spans="1:23" s="43" customFormat="1" ht="28.15" customHeight="1" x14ac:dyDescent="0.25">
      <c r="A28" s="30" t="s">
        <v>256</v>
      </c>
      <c r="B28" s="55" t="s">
        <v>24</v>
      </c>
      <c r="C28" s="25">
        <v>51</v>
      </c>
      <c r="D28" s="26">
        <v>41206</v>
      </c>
      <c r="E28" s="91" t="s">
        <v>356</v>
      </c>
      <c r="F28" s="91" t="s">
        <v>27</v>
      </c>
      <c r="G28" s="27">
        <v>17</v>
      </c>
      <c r="H28" s="28">
        <v>352.81</v>
      </c>
      <c r="I28" s="27">
        <v>7</v>
      </c>
      <c r="J28" s="27">
        <v>5</v>
      </c>
      <c r="K28" s="27">
        <v>2</v>
      </c>
      <c r="L28" s="28">
        <v>322.40999999999997</v>
      </c>
      <c r="M28" s="28">
        <v>210.82</v>
      </c>
      <c r="N28" s="28">
        <v>111.59</v>
      </c>
      <c r="O28" s="90">
        <v>13928111.999999998</v>
      </c>
      <c r="P28" s="19">
        <v>10542162.18</v>
      </c>
      <c r="Q28" s="56">
        <v>10023228.84</v>
      </c>
      <c r="R28" s="56">
        <v>259466.67</v>
      </c>
      <c r="S28" s="19">
        <v>259466.67</v>
      </c>
      <c r="T28" s="19">
        <v>1692974.91</v>
      </c>
      <c r="U28" s="19">
        <v>1692974.9099999992</v>
      </c>
      <c r="V28" s="90">
        <v>0</v>
      </c>
    </row>
    <row r="29" spans="1:23" s="4" customFormat="1" ht="28.15" customHeight="1" x14ac:dyDescent="0.25">
      <c r="A29" s="13" t="s">
        <v>161</v>
      </c>
      <c r="B29" s="50" t="s">
        <v>55</v>
      </c>
      <c r="C29" s="51">
        <v>3330</v>
      </c>
      <c r="D29" s="52">
        <v>42720</v>
      </c>
      <c r="E29" s="67" t="s">
        <v>356</v>
      </c>
      <c r="F29" s="91" t="s">
        <v>27</v>
      </c>
      <c r="G29" s="15">
        <v>36</v>
      </c>
      <c r="H29" s="16">
        <v>436.08</v>
      </c>
      <c r="I29" s="53">
        <v>12</v>
      </c>
      <c r="J29" s="53">
        <v>11</v>
      </c>
      <c r="K29" s="53">
        <v>1</v>
      </c>
      <c r="L29" s="16">
        <v>436.08</v>
      </c>
      <c r="M29" s="16">
        <v>399.38</v>
      </c>
      <c r="N29" s="16">
        <v>36.700000000000003</v>
      </c>
      <c r="O29" s="19">
        <v>18838655.999999996</v>
      </c>
      <c r="P29" s="19">
        <v>14258943.84</v>
      </c>
      <c r="Q29" s="56">
        <v>13557053.539999999</v>
      </c>
      <c r="R29" s="56">
        <v>350945.15</v>
      </c>
      <c r="S29" s="19">
        <v>350945.15</v>
      </c>
      <c r="T29" s="19">
        <v>2289856.08</v>
      </c>
      <c r="U29" s="19">
        <v>2289856.0799999982</v>
      </c>
      <c r="V29" s="19">
        <v>0</v>
      </c>
      <c r="W29" s="79"/>
    </row>
    <row r="30" spans="1:23" s="4" customFormat="1" ht="28.15" customHeight="1" x14ac:dyDescent="0.25">
      <c r="A30" s="13" t="s">
        <v>162</v>
      </c>
      <c r="B30" s="50" t="s">
        <v>56</v>
      </c>
      <c r="C30" s="51">
        <v>3330</v>
      </c>
      <c r="D30" s="52">
        <v>42720</v>
      </c>
      <c r="E30" s="67" t="s">
        <v>356</v>
      </c>
      <c r="F30" s="91" t="s">
        <v>27</v>
      </c>
      <c r="G30" s="53">
        <v>32</v>
      </c>
      <c r="H30" s="54">
        <v>397.65</v>
      </c>
      <c r="I30" s="53">
        <v>12</v>
      </c>
      <c r="J30" s="53">
        <v>10</v>
      </c>
      <c r="K30" s="53">
        <v>2</v>
      </c>
      <c r="L30" s="16">
        <v>397.65</v>
      </c>
      <c r="M30" s="54">
        <v>325.24</v>
      </c>
      <c r="N30" s="54">
        <v>72.41</v>
      </c>
      <c r="O30" s="19">
        <v>17178480</v>
      </c>
      <c r="P30" s="19">
        <v>13002359.699999999</v>
      </c>
      <c r="Q30" s="56">
        <v>12362324.199999999</v>
      </c>
      <c r="R30" s="56">
        <v>320017.75</v>
      </c>
      <c r="S30" s="19">
        <v>320017.75</v>
      </c>
      <c r="T30" s="19">
        <v>2088060.1500000004</v>
      </c>
      <c r="U30" s="19">
        <v>2088060.1500000004</v>
      </c>
      <c r="V30" s="19">
        <v>0</v>
      </c>
      <c r="W30" s="79"/>
    </row>
    <row r="31" spans="1:23" s="22" customFormat="1" ht="28.15" customHeight="1" x14ac:dyDescent="0.25">
      <c r="A31" s="105" t="s">
        <v>263</v>
      </c>
      <c r="B31" s="105"/>
      <c r="C31" s="63" t="s">
        <v>57</v>
      </c>
      <c r="D31" s="26" t="s">
        <v>57</v>
      </c>
      <c r="E31" s="69" t="s">
        <v>57</v>
      </c>
      <c r="F31" s="87" t="s">
        <v>57</v>
      </c>
      <c r="G31" s="27">
        <v>395</v>
      </c>
      <c r="H31" s="28">
        <v>6439.28</v>
      </c>
      <c r="I31" s="27">
        <v>170</v>
      </c>
      <c r="J31" s="27">
        <v>115</v>
      </c>
      <c r="K31" s="27">
        <v>55</v>
      </c>
      <c r="L31" s="28">
        <v>5969.75</v>
      </c>
      <c r="M31" s="28">
        <v>4068.9</v>
      </c>
      <c r="N31" s="28">
        <v>1900.85</v>
      </c>
      <c r="O31" s="90">
        <v>252466495.074</v>
      </c>
      <c r="P31" s="90">
        <v>195198885.49000001</v>
      </c>
      <c r="Q31" s="90">
        <v>131638030</v>
      </c>
      <c r="R31" s="90">
        <v>44877275.250000007</v>
      </c>
      <c r="S31" s="90">
        <v>18683580.240000002</v>
      </c>
      <c r="T31" s="90">
        <v>39110082.5</v>
      </c>
      <c r="U31" s="90">
        <v>18157527.080000006</v>
      </c>
      <c r="V31" s="90">
        <v>0</v>
      </c>
    </row>
    <row r="32" spans="1:23" s="23" customFormat="1" ht="28.15" customHeight="1" x14ac:dyDescent="0.25">
      <c r="A32" s="98" t="s">
        <v>149</v>
      </c>
      <c r="B32" s="99"/>
      <c r="C32" s="25" t="s">
        <v>17</v>
      </c>
      <c r="D32" s="25" t="s">
        <v>17</v>
      </c>
      <c r="E32" s="68" t="s">
        <v>17</v>
      </c>
      <c r="F32" s="86" t="s">
        <v>17</v>
      </c>
      <c r="G32" s="27">
        <v>23</v>
      </c>
      <c r="H32" s="28">
        <v>295.87</v>
      </c>
      <c r="I32" s="27">
        <v>10</v>
      </c>
      <c r="J32" s="27">
        <v>4</v>
      </c>
      <c r="K32" s="27">
        <v>6</v>
      </c>
      <c r="L32" s="28">
        <v>295.87</v>
      </c>
      <c r="M32" s="28">
        <v>98.92</v>
      </c>
      <c r="N32" s="28">
        <v>196.95</v>
      </c>
      <c r="O32" s="90">
        <v>11609228.711999999</v>
      </c>
      <c r="P32" s="90">
        <v>9674357.2599999998</v>
      </c>
      <c r="Q32" s="90">
        <v>6524183.4199999999</v>
      </c>
      <c r="R32" s="90">
        <v>2992665.16</v>
      </c>
      <c r="S32" s="90">
        <v>157508.68</v>
      </c>
      <c r="T32" s="90">
        <v>1838127.88</v>
      </c>
      <c r="U32" s="90">
        <v>96743.57</v>
      </c>
      <c r="V32" s="90">
        <v>0</v>
      </c>
      <c r="W32" s="85"/>
    </row>
    <row r="33" spans="1:22" s="22" customFormat="1" ht="28.15" customHeight="1" x14ac:dyDescent="0.25">
      <c r="A33" s="30" t="s">
        <v>257</v>
      </c>
      <c r="B33" s="55" t="s">
        <v>151</v>
      </c>
      <c r="C33" s="25">
        <v>2</v>
      </c>
      <c r="D33" s="26">
        <v>41690</v>
      </c>
      <c r="E33" s="87" t="s">
        <v>27</v>
      </c>
      <c r="F33" s="87" t="s">
        <v>58</v>
      </c>
      <c r="G33" s="27">
        <v>13</v>
      </c>
      <c r="H33" s="28">
        <v>149</v>
      </c>
      <c r="I33" s="27">
        <v>4</v>
      </c>
      <c r="J33" s="27">
        <v>0</v>
      </c>
      <c r="K33" s="27">
        <v>4</v>
      </c>
      <c r="L33" s="28">
        <v>149</v>
      </c>
      <c r="M33" s="28">
        <v>0</v>
      </c>
      <c r="N33" s="28">
        <v>149</v>
      </c>
      <c r="O33" s="90">
        <v>5846402.3999999994</v>
      </c>
      <c r="P33" s="19">
        <v>4872002</v>
      </c>
      <c r="Q33" s="90">
        <v>3285575.86</v>
      </c>
      <c r="R33" s="56">
        <v>1507104.84</v>
      </c>
      <c r="S33" s="19">
        <v>79321.3</v>
      </c>
      <c r="T33" s="19">
        <v>925680.38</v>
      </c>
      <c r="U33" s="19">
        <v>48720.02</v>
      </c>
      <c r="V33" s="90">
        <v>0</v>
      </c>
    </row>
    <row r="34" spans="1:22" s="22" customFormat="1" ht="28.15" customHeight="1" x14ac:dyDescent="0.25">
      <c r="A34" s="30" t="s">
        <v>258</v>
      </c>
      <c r="B34" s="55" t="s">
        <v>150</v>
      </c>
      <c r="C34" s="25">
        <v>17</v>
      </c>
      <c r="D34" s="26">
        <v>41260</v>
      </c>
      <c r="E34" s="87" t="s">
        <v>27</v>
      </c>
      <c r="F34" s="87" t="s">
        <v>58</v>
      </c>
      <c r="G34" s="27">
        <v>10</v>
      </c>
      <c r="H34" s="28">
        <v>146.87</v>
      </c>
      <c r="I34" s="27">
        <v>6</v>
      </c>
      <c r="J34" s="27">
        <v>4</v>
      </c>
      <c r="K34" s="27">
        <v>2</v>
      </c>
      <c r="L34" s="28">
        <v>146.87</v>
      </c>
      <c r="M34" s="28">
        <v>98.92</v>
      </c>
      <c r="N34" s="28">
        <v>47.95</v>
      </c>
      <c r="O34" s="90">
        <v>5762826.3119999999</v>
      </c>
      <c r="P34" s="19">
        <v>4802355.26</v>
      </c>
      <c r="Q34" s="90">
        <v>3238607.56</v>
      </c>
      <c r="R34" s="56">
        <v>1485560.32</v>
      </c>
      <c r="S34" s="19">
        <v>78187.38</v>
      </c>
      <c r="T34" s="19">
        <v>912447.5</v>
      </c>
      <c r="U34" s="19">
        <v>48023.55</v>
      </c>
      <c r="V34" s="90">
        <v>0</v>
      </c>
    </row>
    <row r="35" spans="1:22" s="22" customFormat="1" ht="28.15" customHeight="1" x14ac:dyDescent="0.25">
      <c r="A35" s="98" t="s">
        <v>196</v>
      </c>
      <c r="B35" s="99"/>
      <c r="C35" s="86" t="s">
        <v>17</v>
      </c>
      <c r="D35" s="86" t="s">
        <v>17</v>
      </c>
      <c r="E35" s="86" t="s">
        <v>17</v>
      </c>
      <c r="F35" s="86" t="s">
        <v>17</v>
      </c>
      <c r="G35" s="88">
        <v>16</v>
      </c>
      <c r="H35" s="89">
        <v>411.49</v>
      </c>
      <c r="I35" s="88">
        <v>14</v>
      </c>
      <c r="J35" s="88">
        <v>11</v>
      </c>
      <c r="K35" s="88">
        <v>3</v>
      </c>
      <c r="L35" s="89">
        <v>411.49</v>
      </c>
      <c r="M35" s="89">
        <v>355.19</v>
      </c>
      <c r="N35" s="89">
        <v>56.3</v>
      </c>
      <c r="O35" s="90">
        <v>16145880.017999999</v>
      </c>
      <c r="P35" s="90">
        <v>13454900.02</v>
      </c>
      <c r="Q35" s="90">
        <v>9073702.0800000001</v>
      </c>
      <c r="R35" s="90">
        <v>4162138.0500000003</v>
      </c>
      <c r="S35" s="90">
        <v>219059.89</v>
      </c>
      <c r="T35" s="90">
        <v>2556431.0099999998</v>
      </c>
      <c r="U35" s="90">
        <v>134548.99</v>
      </c>
      <c r="V35" s="90">
        <v>0</v>
      </c>
    </row>
    <row r="36" spans="1:22" s="22" customFormat="1" ht="28.15" customHeight="1" x14ac:dyDescent="0.25">
      <c r="A36" s="25" t="s">
        <v>259</v>
      </c>
      <c r="B36" s="55" t="s">
        <v>104</v>
      </c>
      <c r="C36" s="25" t="s">
        <v>26</v>
      </c>
      <c r="D36" s="26">
        <v>41999</v>
      </c>
      <c r="E36" s="91" t="s">
        <v>27</v>
      </c>
      <c r="F36" s="87" t="s">
        <v>58</v>
      </c>
      <c r="G36" s="27">
        <v>8</v>
      </c>
      <c r="H36" s="28">
        <v>227.23</v>
      </c>
      <c r="I36" s="27">
        <v>6</v>
      </c>
      <c r="J36" s="27">
        <v>6</v>
      </c>
      <c r="K36" s="27">
        <v>0</v>
      </c>
      <c r="L36" s="28">
        <v>227.23</v>
      </c>
      <c r="M36" s="28">
        <v>227.23</v>
      </c>
      <c r="N36" s="28">
        <v>0</v>
      </c>
      <c r="O36" s="90">
        <v>8915959.8479999993</v>
      </c>
      <c r="P36" s="19">
        <v>7429966.54</v>
      </c>
      <c r="Q36" s="90">
        <v>5010613.4400000004</v>
      </c>
      <c r="R36" s="56">
        <v>2298385.4500000002</v>
      </c>
      <c r="S36" s="19">
        <v>120967.65</v>
      </c>
      <c r="T36" s="19">
        <v>1411693.65</v>
      </c>
      <c r="U36" s="19">
        <v>74299.66</v>
      </c>
      <c r="V36" s="90">
        <v>0</v>
      </c>
    </row>
    <row r="37" spans="1:22" s="22" customFormat="1" ht="28.15" customHeight="1" x14ac:dyDescent="0.25">
      <c r="A37" s="25" t="s">
        <v>260</v>
      </c>
      <c r="B37" s="55" t="s">
        <v>25</v>
      </c>
      <c r="C37" s="63" t="s">
        <v>26</v>
      </c>
      <c r="D37" s="26">
        <v>41288</v>
      </c>
      <c r="E37" s="91" t="s">
        <v>27</v>
      </c>
      <c r="F37" s="87" t="s">
        <v>58</v>
      </c>
      <c r="G37" s="27">
        <v>8</v>
      </c>
      <c r="H37" s="28">
        <v>184.26</v>
      </c>
      <c r="I37" s="27">
        <v>8</v>
      </c>
      <c r="J37" s="27">
        <v>5</v>
      </c>
      <c r="K37" s="27">
        <v>3</v>
      </c>
      <c r="L37" s="28">
        <v>184.26</v>
      </c>
      <c r="M37" s="28">
        <v>127.96</v>
      </c>
      <c r="N37" s="28">
        <v>56.3</v>
      </c>
      <c r="O37" s="90">
        <v>7229920.1699999999</v>
      </c>
      <c r="P37" s="19">
        <v>6024933.4800000004</v>
      </c>
      <c r="Q37" s="90">
        <v>4063088.6400000001</v>
      </c>
      <c r="R37" s="56">
        <v>1863752.6</v>
      </c>
      <c r="S37" s="19">
        <v>98092.24</v>
      </c>
      <c r="T37" s="19">
        <v>1144737.3600000001</v>
      </c>
      <c r="U37" s="19">
        <v>60249.33</v>
      </c>
      <c r="V37" s="90">
        <v>0</v>
      </c>
    </row>
    <row r="38" spans="1:22" s="22" customFormat="1" ht="28.15" customHeight="1" x14ac:dyDescent="0.25">
      <c r="A38" s="98" t="s">
        <v>30</v>
      </c>
      <c r="B38" s="99"/>
      <c r="C38" s="25" t="s">
        <v>17</v>
      </c>
      <c r="D38" s="25" t="s">
        <v>17</v>
      </c>
      <c r="E38" s="68" t="s">
        <v>17</v>
      </c>
      <c r="F38" s="86" t="s">
        <v>17</v>
      </c>
      <c r="G38" s="27">
        <v>51</v>
      </c>
      <c r="H38" s="28">
        <v>662.19</v>
      </c>
      <c r="I38" s="27">
        <v>19</v>
      </c>
      <c r="J38" s="27">
        <v>13</v>
      </c>
      <c r="K38" s="27">
        <v>6</v>
      </c>
      <c r="L38" s="28">
        <v>662.19</v>
      </c>
      <c r="M38" s="28">
        <v>441.49</v>
      </c>
      <c r="N38" s="28">
        <v>220.7</v>
      </c>
      <c r="O38" s="90">
        <v>25982746.343999997</v>
      </c>
      <c r="P38" s="90">
        <v>21652288.609999999</v>
      </c>
      <c r="Q38" s="90">
        <v>14601848.83</v>
      </c>
      <c r="R38" s="90">
        <v>6697917.79</v>
      </c>
      <c r="S38" s="90">
        <v>352521.99000000005</v>
      </c>
      <c r="T38" s="90">
        <v>4113934.84</v>
      </c>
      <c r="U38" s="90">
        <v>216522.88999999998</v>
      </c>
      <c r="V38" s="90">
        <v>0</v>
      </c>
    </row>
    <row r="39" spans="1:22" s="22" customFormat="1" ht="28.15" customHeight="1" x14ac:dyDescent="0.25">
      <c r="A39" s="30" t="s">
        <v>264</v>
      </c>
      <c r="B39" s="55" t="s">
        <v>132</v>
      </c>
      <c r="C39" s="64" t="s">
        <v>133</v>
      </c>
      <c r="D39" s="26">
        <v>41027</v>
      </c>
      <c r="E39" s="91" t="s">
        <v>27</v>
      </c>
      <c r="F39" s="87" t="s">
        <v>58</v>
      </c>
      <c r="G39" s="27">
        <v>9</v>
      </c>
      <c r="H39" s="28">
        <v>118.5</v>
      </c>
      <c r="I39" s="27">
        <v>3</v>
      </c>
      <c r="J39" s="27">
        <v>0</v>
      </c>
      <c r="K39" s="27">
        <v>3</v>
      </c>
      <c r="L39" s="28">
        <v>118.5</v>
      </c>
      <c r="M39" s="28">
        <v>0</v>
      </c>
      <c r="N39" s="28">
        <v>118.5</v>
      </c>
      <c r="O39" s="90">
        <v>4649655.5999999996</v>
      </c>
      <c r="P39" s="19">
        <v>3874713</v>
      </c>
      <c r="Q39" s="90">
        <v>2613025.09</v>
      </c>
      <c r="R39" s="56">
        <v>1198603.51</v>
      </c>
      <c r="S39" s="19">
        <v>63084.4</v>
      </c>
      <c r="T39" s="19">
        <v>736195.46999999962</v>
      </c>
      <c r="U39" s="19">
        <v>38747.129999999983</v>
      </c>
      <c r="V39" s="90">
        <v>0</v>
      </c>
    </row>
    <row r="40" spans="1:22" s="22" customFormat="1" ht="28.15" customHeight="1" x14ac:dyDescent="0.25">
      <c r="A40" s="25" t="s">
        <v>265</v>
      </c>
      <c r="B40" s="55" t="s">
        <v>190</v>
      </c>
      <c r="C40" s="63">
        <v>73</v>
      </c>
      <c r="D40" s="26">
        <v>41027</v>
      </c>
      <c r="E40" s="91" t="s">
        <v>27</v>
      </c>
      <c r="F40" s="87" t="s">
        <v>58</v>
      </c>
      <c r="G40" s="27">
        <v>42</v>
      </c>
      <c r="H40" s="28">
        <v>543.69000000000005</v>
      </c>
      <c r="I40" s="27">
        <v>16</v>
      </c>
      <c r="J40" s="27">
        <v>13</v>
      </c>
      <c r="K40" s="27">
        <v>3</v>
      </c>
      <c r="L40" s="28">
        <v>543.69000000000005</v>
      </c>
      <c r="M40" s="28">
        <v>441.49</v>
      </c>
      <c r="N40" s="28">
        <v>102.2</v>
      </c>
      <c r="O40" s="90">
        <v>21333090.743999999</v>
      </c>
      <c r="P40" s="19">
        <v>17777575.609999999</v>
      </c>
      <c r="Q40" s="90">
        <v>11988823.74</v>
      </c>
      <c r="R40" s="56">
        <v>5499314.2800000003</v>
      </c>
      <c r="S40" s="19">
        <v>289437.59000000003</v>
      </c>
      <c r="T40" s="19">
        <v>3377739.37</v>
      </c>
      <c r="U40" s="19">
        <v>177775.76</v>
      </c>
      <c r="V40" s="90">
        <v>0</v>
      </c>
    </row>
    <row r="41" spans="1:22" s="22" customFormat="1" ht="28.15" customHeight="1" x14ac:dyDescent="0.25">
      <c r="A41" s="98" t="s">
        <v>197</v>
      </c>
      <c r="B41" s="99"/>
      <c r="C41" s="25" t="s">
        <v>17</v>
      </c>
      <c r="D41" s="25" t="s">
        <v>17</v>
      </c>
      <c r="E41" s="68" t="s">
        <v>17</v>
      </c>
      <c r="F41" s="86" t="s">
        <v>17</v>
      </c>
      <c r="G41" s="27">
        <v>118</v>
      </c>
      <c r="H41" s="28">
        <v>1277.74</v>
      </c>
      <c r="I41" s="27">
        <v>47</v>
      </c>
      <c r="J41" s="27">
        <v>18</v>
      </c>
      <c r="K41" s="27">
        <v>29</v>
      </c>
      <c r="L41" s="28">
        <v>1277.74</v>
      </c>
      <c r="M41" s="28">
        <v>479.49</v>
      </c>
      <c r="N41" s="28">
        <v>798.25</v>
      </c>
      <c r="O41" s="90">
        <v>55198368</v>
      </c>
      <c r="P41" s="90">
        <v>41779542.519999996</v>
      </c>
      <c r="Q41" s="90">
        <v>28175246.27</v>
      </c>
      <c r="R41" s="90">
        <v>10883436.99</v>
      </c>
      <c r="S41" s="90">
        <v>2720859.26</v>
      </c>
      <c r="T41" s="90">
        <v>10735060.390000001</v>
      </c>
      <c r="U41" s="90">
        <v>2683765.09</v>
      </c>
      <c r="V41" s="90">
        <v>0</v>
      </c>
    </row>
    <row r="42" spans="1:22" s="22" customFormat="1" ht="28.15" customHeight="1" x14ac:dyDescent="0.25">
      <c r="A42" s="30" t="s">
        <v>266</v>
      </c>
      <c r="B42" s="55" t="s">
        <v>180</v>
      </c>
      <c r="C42" s="63" t="s">
        <v>49</v>
      </c>
      <c r="D42" s="26">
        <v>41123</v>
      </c>
      <c r="E42" s="69" t="s">
        <v>27</v>
      </c>
      <c r="F42" s="87" t="s">
        <v>58</v>
      </c>
      <c r="G42" s="27">
        <v>32</v>
      </c>
      <c r="H42" s="28">
        <v>427.6</v>
      </c>
      <c r="I42" s="27">
        <v>14</v>
      </c>
      <c r="J42" s="27">
        <v>12</v>
      </c>
      <c r="K42" s="27">
        <v>2</v>
      </c>
      <c r="L42" s="28">
        <v>427.6</v>
      </c>
      <c r="M42" s="28">
        <v>318.37</v>
      </c>
      <c r="N42" s="28">
        <v>109.23</v>
      </c>
      <c r="O42" s="90">
        <v>18472320</v>
      </c>
      <c r="P42" s="19">
        <v>13981664.800000001</v>
      </c>
      <c r="Q42" s="90">
        <v>9428941.1799999997</v>
      </c>
      <c r="R42" s="56">
        <v>3642178.89</v>
      </c>
      <c r="S42" s="19">
        <v>910544.73</v>
      </c>
      <c r="T42" s="90">
        <v>3592524.16</v>
      </c>
      <c r="U42" s="90">
        <v>898131.03999999992</v>
      </c>
      <c r="V42" s="90">
        <v>0</v>
      </c>
    </row>
    <row r="43" spans="1:22" s="22" customFormat="1" ht="28.15" customHeight="1" x14ac:dyDescent="0.25">
      <c r="A43" s="30" t="s">
        <v>267</v>
      </c>
      <c r="B43" s="55" t="s">
        <v>187</v>
      </c>
      <c r="C43" s="64" t="s">
        <v>20</v>
      </c>
      <c r="D43" s="26">
        <v>41297</v>
      </c>
      <c r="E43" s="69" t="s">
        <v>27</v>
      </c>
      <c r="F43" s="87" t="s">
        <v>58</v>
      </c>
      <c r="G43" s="27">
        <v>24</v>
      </c>
      <c r="H43" s="28">
        <v>244.33</v>
      </c>
      <c r="I43" s="27">
        <v>8</v>
      </c>
      <c r="J43" s="27">
        <v>2</v>
      </c>
      <c r="K43" s="27">
        <v>6</v>
      </c>
      <c r="L43" s="28">
        <v>244.33</v>
      </c>
      <c r="M43" s="28">
        <v>90.92</v>
      </c>
      <c r="N43" s="28">
        <v>153.41</v>
      </c>
      <c r="O43" s="90">
        <v>10555056.000000002</v>
      </c>
      <c r="P43" s="19">
        <v>7989102.3400000008</v>
      </c>
      <c r="Q43" s="90">
        <v>5387682.8799999999</v>
      </c>
      <c r="R43" s="56">
        <v>2081135.57</v>
      </c>
      <c r="S43" s="19">
        <v>520283.89</v>
      </c>
      <c r="T43" s="90">
        <v>2052762.93</v>
      </c>
      <c r="U43" s="90">
        <v>513190.73</v>
      </c>
      <c r="V43" s="90">
        <v>0</v>
      </c>
    </row>
    <row r="44" spans="1:22" s="22" customFormat="1" ht="28.15" customHeight="1" x14ac:dyDescent="0.25">
      <c r="A44" s="30" t="s">
        <v>268</v>
      </c>
      <c r="B44" s="55" t="s">
        <v>177</v>
      </c>
      <c r="C44" s="64" t="s">
        <v>19</v>
      </c>
      <c r="D44" s="26">
        <v>41565</v>
      </c>
      <c r="E44" s="69" t="s">
        <v>27</v>
      </c>
      <c r="F44" s="87" t="s">
        <v>58</v>
      </c>
      <c r="G44" s="27">
        <v>62</v>
      </c>
      <c r="H44" s="28">
        <v>605.80999999999995</v>
      </c>
      <c r="I44" s="27">
        <v>25</v>
      </c>
      <c r="J44" s="27">
        <v>4</v>
      </c>
      <c r="K44" s="27">
        <v>21</v>
      </c>
      <c r="L44" s="28">
        <v>605.80999999999995</v>
      </c>
      <c r="M44" s="28">
        <v>70.2</v>
      </c>
      <c r="N44" s="28">
        <v>535.61</v>
      </c>
      <c r="O44" s="90">
        <v>26170991.999999996</v>
      </c>
      <c r="P44" s="19">
        <v>19808775.379999999</v>
      </c>
      <c r="Q44" s="90">
        <v>13358622.210000001</v>
      </c>
      <c r="R44" s="56">
        <v>5160122.53</v>
      </c>
      <c r="S44" s="19">
        <v>1290030.6399999999</v>
      </c>
      <c r="T44" s="90">
        <v>5089773.3</v>
      </c>
      <c r="U44" s="90">
        <v>1272443.32</v>
      </c>
      <c r="V44" s="90">
        <v>0</v>
      </c>
    </row>
    <row r="45" spans="1:22" s="22" customFormat="1" ht="28.15" customHeight="1" x14ac:dyDescent="0.25">
      <c r="A45" s="98" t="s">
        <v>158</v>
      </c>
      <c r="B45" s="98"/>
      <c r="C45" s="25" t="s">
        <v>17</v>
      </c>
      <c r="D45" s="25" t="s">
        <v>17</v>
      </c>
      <c r="E45" s="68" t="s">
        <v>17</v>
      </c>
      <c r="F45" s="86" t="s">
        <v>17</v>
      </c>
      <c r="G45" s="27">
        <v>53</v>
      </c>
      <c r="H45" s="28">
        <v>768.2</v>
      </c>
      <c r="I45" s="27">
        <v>24</v>
      </c>
      <c r="J45" s="27">
        <v>23</v>
      </c>
      <c r="K45" s="27">
        <v>1</v>
      </c>
      <c r="L45" s="28">
        <v>768.2</v>
      </c>
      <c r="M45" s="28">
        <v>731.2</v>
      </c>
      <c r="N45" s="28">
        <v>37</v>
      </c>
      <c r="O45" s="90">
        <v>33186239.999999996</v>
      </c>
      <c r="P45" s="90">
        <v>25118603.600000001</v>
      </c>
      <c r="Q45" s="90">
        <v>16939458.880000003</v>
      </c>
      <c r="R45" s="90">
        <v>6543315.7800000003</v>
      </c>
      <c r="S45" s="90">
        <v>1635828.94</v>
      </c>
      <c r="T45" s="90">
        <v>6454109.1200000001</v>
      </c>
      <c r="U45" s="90">
        <v>1613527.2799999993</v>
      </c>
      <c r="V45" s="90">
        <v>0</v>
      </c>
    </row>
    <row r="46" spans="1:22" s="22" customFormat="1" ht="28.15" customHeight="1" x14ac:dyDescent="0.25">
      <c r="A46" s="30" t="s">
        <v>269</v>
      </c>
      <c r="B46" s="55" t="s">
        <v>195</v>
      </c>
      <c r="C46" s="62" t="s">
        <v>240</v>
      </c>
      <c r="D46" s="52">
        <v>42635</v>
      </c>
      <c r="E46" s="69" t="s">
        <v>27</v>
      </c>
      <c r="F46" s="87" t="s">
        <v>58</v>
      </c>
      <c r="G46" s="27">
        <v>26</v>
      </c>
      <c r="H46" s="28">
        <v>386.8</v>
      </c>
      <c r="I46" s="27">
        <v>12</v>
      </c>
      <c r="J46" s="27">
        <v>11</v>
      </c>
      <c r="K46" s="27">
        <v>1</v>
      </c>
      <c r="L46" s="28">
        <v>386.8</v>
      </c>
      <c r="M46" s="28">
        <v>349.8</v>
      </c>
      <c r="N46" s="28">
        <v>37</v>
      </c>
      <c r="O46" s="90">
        <v>16709759.999999998</v>
      </c>
      <c r="P46" s="19">
        <v>12647586.4</v>
      </c>
      <c r="Q46" s="90">
        <v>8529266.7200000007</v>
      </c>
      <c r="R46" s="56">
        <v>3294655.74</v>
      </c>
      <c r="S46" s="19">
        <v>823663.94</v>
      </c>
      <c r="T46" s="90">
        <v>3249738.88</v>
      </c>
      <c r="U46" s="90">
        <v>812434.71999999962</v>
      </c>
      <c r="V46" s="90">
        <v>0</v>
      </c>
    </row>
    <row r="47" spans="1:22" s="22" customFormat="1" ht="28.15" customHeight="1" x14ac:dyDescent="0.25">
      <c r="A47" s="30" t="s">
        <v>270</v>
      </c>
      <c r="B47" s="55" t="s">
        <v>169</v>
      </c>
      <c r="C47" s="62" t="s">
        <v>240</v>
      </c>
      <c r="D47" s="52">
        <v>42635</v>
      </c>
      <c r="E47" s="91" t="s">
        <v>27</v>
      </c>
      <c r="F47" s="87" t="s">
        <v>58</v>
      </c>
      <c r="G47" s="27">
        <v>27</v>
      </c>
      <c r="H47" s="28">
        <v>381.4</v>
      </c>
      <c r="I47" s="27">
        <v>12</v>
      </c>
      <c r="J47" s="27">
        <v>12</v>
      </c>
      <c r="K47" s="27">
        <v>0</v>
      </c>
      <c r="L47" s="28">
        <v>381.4</v>
      </c>
      <c r="M47" s="28">
        <v>381.4</v>
      </c>
      <c r="N47" s="28">
        <v>0</v>
      </c>
      <c r="O47" s="90">
        <v>16476479.999999998</v>
      </c>
      <c r="P47" s="19">
        <v>12471017.199999999</v>
      </c>
      <c r="Q47" s="90">
        <v>8410192.1600000001</v>
      </c>
      <c r="R47" s="56">
        <v>3248660.04</v>
      </c>
      <c r="S47" s="19">
        <v>812165</v>
      </c>
      <c r="T47" s="90">
        <v>3204370.24</v>
      </c>
      <c r="U47" s="90">
        <v>801092.55999999982</v>
      </c>
      <c r="V47" s="90">
        <v>0</v>
      </c>
    </row>
    <row r="48" spans="1:22" s="43" customFormat="1" ht="28.15" customHeight="1" x14ac:dyDescent="0.25">
      <c r="A48" s="103" t="s">
        <v>193</v>
      </c>
      <c r="B48" s="137"/>
      <c r="C48" s="25" t="s">
        <v>17</v>
      </c>
      <c r="D48" s="25" t="s">
        <v>17</v>
      </c>
      <c r="E48" s="68" t="s">
        <v>17</v>
      </c>
      <c r="F48" s="86" t="s">
        <v>17</v>
      </c>
      <c r="G48" s="27">
        <v>134</v>
      </c>
      <c r="H48" s="28">
        <v>3023.79</v>
      </c>
      <c r="I48" s="27">
        <v>56</v>
      </c>
      <c r="J48" s="27">
        <v>46</v>
      </c>
      <c r="K48" s="27">
        <v>10</v>
      </c>
      <c r="L48" s="28">
        <v>2554.2600000000002</v>
      </c>
      <c r="M48" s="28">
        <v>1962.6100000000001</v>
      </c>
      <c r="N48" s="28">
        <v>591.65</v>
      </c>
      <c r="O48" s="90">
        <v>110344032.00000001</v>
      </c>
      <c r="P48" s="90">
        <v>83519193.480000004</v>
      </c>
      <c r="Q48" s="90">
        <v>56323590.519999996</v>
      </c>
      <c r="R48" s="90">
        <v>13597801.48</v>
      </c>
      <c r="S48" s="90">
        <v>13597801.48</v>
      </c>
      <c r="T48" s="90">
        <v>13412419.260000002</v>
      </c>
      <c r="U48" s="90">
        <v>13412419.260000004</v>
      </c>
      <c r="V48" s="90">
        <v>0</v>
      </c>
    </row>
    <row r="49" spans="1:23" s="4" customFormat="1" ht="28.15" customHeight="1" x14ac:dyDescent="0.25">
      <c r="A49" s="13" t="s">
        <v>163</v>
      </c>
      <c r="B49" s="50" t="s">
        <v>235</v>
      </c>
      <c r="C49" s="13">
        <v>59</v>
      </c>
      <c r="D49" s="52">
        <v>41257</v>
      </c>
      <c r="E49" s="70" t="s">
        <v>27</v>
      </c>
      <c r="F49" s="87" t="s">
        <v>58</v>
      </c>
      <c r="G49" s="15">
        <v>102</v>
      </c>
      <c r="H49" s="16">
        <v>2307.5500000000002</v>
      </c>
      <c r="I49" s="53">
        <v>44</v>
      </c>
      <c r="J49" s="53">
        <v>37</v>
      </c>
      <c r="K49" s="53">
        <v>7</v>
      </c>
      <c r="L49" s="16">
        <v>1867.14</v>
      </c>
      <c r="M49" s="16">
        <v>1465.5</v>
      </c>
      <c r="N49" s="16">
        <v>401.64</v>
      </c>
      <c r="O49" s="19">
        <v>80660448.000000015</v>
      </c>
      <c r="P49" s="19">
        <v>61051743.720000006</v>
      </c>
      <c r="Q49" s="90">
        <v>41172014.119999997</v>
      </c>
      <c r="R49" s="56">
        <v>9939864.8000000007</v>
      </c>
      <c r="S49" s="19">
        <v>9939864.8000000007</v>
      </c>
      <c r="T49" s="19">
        <v>9804352.1400000006</v>
      </c>
      <c r="U49" s="19">
        <v>9804352.1400000006</v>
      </c>
      <c r="V49" s="19">
        <v>0</v>
      </c>
      <c r="W49" s="79"/>
    </row>
    <row r="50" spans="1:23" s="4" customFormat="1" ht="28.15" customHeight="1" x14ac:dyDescent="0.25">
      <c r="A50" s="13" t="s">
        <v>271</v>
      </c>
      <c r="B50" s="50" t="s">
        <v>54</v>
      </c>
      <c r="C50" s="51">
        <v>3330</v>
      </c>
      <c r="D50" s="52">
        <v>42720</v>
      </c>
      <c r="E50" s="91" t="s">
        <v>27</v>
      </c>
      <c r="F50" s="87" t="s">
        <v>58</v>
      </c>
      <c r="G50" s="53">
        <v>32</v>
      </c>
      <c r="H50" s="54">
        <v>716.24</v>
      </c>
      <c r="I50" s="53">
        <v>12</v>
      </c>
      <c r="J50" s="53">
        <v>9</v>
      </c>
      <c r="K50" s="53">
        <v>3</v>
      </c>
      <c r="L50" s="54">
        <v>687.12</v>
      </c>
      <c r="M50" s="54">
        <v>497.11</v>
      </c>
      <c r="N50" s="54">
        <v>190.01</v>
      </c>
      <c r="O50" s="19">
        <v>29683584</v>
      </c>
      <c r="P50" s="19">
        <v>22467449.760000002</v>
      </c>
      <c r="Q50" s="90">
        <v>15151576.4</v>
      </c>
      <c r="R50" s="56">
        <v>3657936.68</v>
      </c>
      <c r="S50" s="19">
        <v>3657936.68</v>
      </c>
      <c r="T50" s="19">
        <v>3608067.12</v>
      </c>
      <c r="U50" s="19">
        <v>3608067.1199999992</v>
      </c>
      <c r="V50" s="19">
        <v>0</v>
      </c>
      <c r="W50" s="79"/>
    </row>
    <row r="51" spans="1:23" s="43" customFormat="1" ht="28.15" customHeight="1" x14ac:dyDescent="0.25">
      <c r="A51" s="98" t="s">
        <v>272</v>
      </c>
      <c r="B51" s="99"/>
      <c r="C51" s="25" t="s">
        <v>17</v>
      </c>
      <c r="D51" s="25" t="s">
        <v>17</v>
      </c>
      <c r="E51" s="86" t="s">
        <v>17</v>
      </c>
      <c r="F51" s="86" t="s">
        <v>17</v>
      </c>
      <c r="G51" s="27">
        <v>340</v>
      </c>
      <c r="H51" s="28">
        <v>4753.74</v>
      </c>
      <c r="I51" s="27">
        <v>144</v>
      </c>
      <c r="J51" s="27">
        <v>78</v>
      </c>
      <c r="K51" s="27">
        <v>66</v>
      </c>
      <c r="L51" s="28">
        <v>4563.54</v>
      </c>
      <c r="M51" s="28">
        <v>2546.9</v>
      </c>
      <c r="N51" s="28">
        <v>2016.64</v>
      </c>
      <c r="O51" s="90">
        <v>187482417.46799999</v>
      </c>
      <c r="P51" s="90">
        <v>149218630.92000002</v>
      </c>
      <c r="Q51" s="90">
        <v>131638029.99999999</v>
      </c>
      <c r="R51" s="90">
        <v>15473622.809999999</v>
      </c>
      <c r="S51" s="90">
        <v>2106978.11</v>
      </c>
      <c r="T51" s="90">
        <v>33003100.469999999</v>
      </c>
      <c r="U51" s="90">
        <v>5260686.08</v>
      </c>
      <c r="V51" s="90">
        <v>0</v>
      </c>
    </row>
    <row r="52" spans="1:23" s="23" customFormat="1" ht="28.15" customHeight="1" x14ac:dyDescent="0.25">
      <c r="A52" s="98" t="s">
        <v>149</v>
      </c>
      <c r="B52" s="99"/>
      <c r="C52" s="25" t="s">
        <v>17</v>
      </c>
      <c r="D52" s="25" t="s">
        <v>17</v>
      </c>
      <c r="E52" s="86" t="s">
        <v>17</v>
      </c>
      <c r="F52" s="86" t="s">
        <v>17</v>
      </c>
      <c r="G52" s="27">
        <v>13</v>
      </c>
      <c r="H52" s="28">
        <v>183.66</v>
      </c>
      <c r="I52" s="27">
        <v>6</v>
      </c>
      <c r="J52" s="27">
        <v>2</v>
      </c>
      <c r="K52" s="27">
        <v>4</v>
      </c>
      <c r="L52" s="28">
        <v>183.66</v>
      </c>
      <c r="M52" s="28">
        <v>65.84</v>
      </c>
      <c r="N52" s="28">
        <v>117.82</v>
      </c>
      <c r="O52" s="90">
        <v>7206377.6100000003</v>
      </c>
      <c r="P52" s="90">
        <v>6005314.6799999997</v>
      </c>
      <c r="Q52" s="90">
        <v>5297782.1099999994</v>
      </c>
      <c r="R52" s="90">
        <v>672155.94</v>
      </c>
      <c r="S52" s="90">
        <v>35376.629999999997</v>
      </c>
      <c r="T52" s="90">
        <v>1141009.79</v>
      </c>
      <c r="U52" s="90">
        <v>60053.14</v>
      </c>
      <c r="V52" s="90">
        <v>0</v>
      </c>
      <c r="W52" s="85"/>
    </row>
    <row r="53" spans="1:23" s="22" customFormat="1" ht="28.15" customHeight="1" x14ac:dyDescent="0.25">
      <c r="A53" s="30" t="s">
        <v>274</v>
      </c>
      <c r="B53" s="55" t="s">
        <v>152</v>
      </c>
      <c r="C53" s="25">
        <v>1</v>
      </c>
      <c r="D53" s="26">
        <v>41690</v>
      </c>
      <c r="E53" s="87" t="s">
        <v>58</v>
      </c>
      <c r="F53" s="87" t="s">
        <v>105</v>
      </c>
      <c r="G53" s="27">
        <v>8</v>
      </c>
      <c r="H53" s="28">
        <v>117.82</v>
      </c>
      <c r="I53" s="27">
        <v>4</v>
      </c>
      <c r="J53" s="27">
        <v>0</v>
      </c>
      <c r="K53" s="27">
        <v>4</v>
      </c>
      <c r="L53" s="28">
        <v>117.82</v>
      </c>
      <c r="M53" s="28">
        <v>0</v>
      </c>
      <c r="N53" s="28">
        <v>117.82</v>
      </c>
      <c r="O53" s="90">
        <v>4622974.03</v>
      </c>
      <c r="P53" s="19">
        <v>3852478.36</v>
      </c>
      <c r="Q53" s="90">
        <v>3398588.09</v>
      </c>
      <c r="R53" s="56">
        <v>431195.76</v>
      </c>
      <c r="S53" s="19">
        <v>22694.51</v>
      </c>
      <c r="T53" s="19">
        <v>731970.89</v>
      </c>
      <c r="U53" s="19">
        <v>38524.78</v>
      </c>
      <c r="V53" s="90">
        <v>0</v>
      </c>
    </row>
    <row r="54" spans="1:23" s="22" customFormat="1" ht="28.15" customHeight="1" x14ac:dyDescent="0.25">
      <c r="A54" s="30" t="s">
        <v>275</v>
      </c>
      <c r="B54" s="55" t="s">
        <v>155</v>
      </c>
      <c r="C54" s="25">
        <v>3</v>
      </c>
      <c r="D54" s="26">
        <v>41690</v>
      </c>
      <c r="E54" s="87" t="s">
        <v>58</v>
      </c>
      <c r="F54" s="87" t="s">
        <v>105</v>
      </c>
      <c r="G54" s="27">
        <v>5</v>
      </c>
      <c r="H54" s="28">
        <v>65.84</v>
      </c>
      <c r="I54" s="27">
        <v>2</v>
      </c>
      <c r="J54" s="27">
        <v>2</v>
      </c>
      <c r="K54" s="27">
        <v>0</v>
      </c>
      <c r="L54" s="28">
        <v>65.84</v>
      </c>
      <c r="M54" s="28">
        <v>65.84</v>
      </c>
      <c r="N54" s="28">
        <v>0</v>
      </c>
      <c r="O54" s="90">
        <v>2583403.58</v>
      </c>
      <c r="P54" s="19">
        <v>2152836.3200000003</v>
      </c>
      <c r="Q54" s="90">
        <v>1899194.02</v>
      </c>
      <c r="R54" s="56">
        <v>240960.18</v>
      </c>
      <c r="S54" s="19">
        <v>12682.12</v>
      </c>
      <c r="T54" s="19">
        <v>409038.9</v>
      </c>
      <c r="U54" s="19">
        <v>21528.36</v>
      </c>
      <c r="V54" s="90">
        <v>0</v>
      </c>
    </row>
    <row r="55" spans="1:23" s="22" customFormat="1" ht="28.15" customHeight="1" x14ac:dyDescent="0.25">
      <c r="A55" s="98" t="s">
        <v>36</v>
      </c>
      <c r="B55" s="99"/>
      <c r="C55" s="25" t="s">
        <v>17</v>
      </c>
      <c r="D55" s="25" t="s">
        <v>17</v>
      </c>
      <c r="E55" s="72" t="s">
        <v>17</v>
      </c>
      <c r="F55" s="84" t="s">
        <v>17</v>
      </c>
      <c r="G55" s="27">
        <v>70</v>
      </c>
      <c r="H55" s="28">
        <v>1346.55</v>
      </c>
      <c r="I55" s="27">
        <v>42</v>
      </c>
      <c r="J55" s="27">
        <v>22</v>
      </c>
      <c r="K55" s="27">
        <v>20</v>
      </c>
      <c r="L55" s="28">
        <v>1223.3499999999999</v>
      </c>
      <c r="M55" s="28">
        <v>722.15</v>
      </c>
      <c r="N55" s="28">
        <v>501.19999999999993</v>
      </c>
      <c r="O55" s="90">
        <v>48001317.960000001</v>
      </c>
      <c r="P55" s="90">
        <v>40001098.299999997</v>
      </c>
      <c r="Q55" s="90">
        <v>35288259.560000002</v>
      </c>
      <c r="R55" s="90">
        <v>4477196.8099999996</v>
      </c>
      <c r="S55" s="90">
        <v>235641.93000000002</v>
      </c>
      <c r="T55" s="90">
        <v>7600208.6699999999</v>
      </c>
      <c r="U55" s="90">
        <v>400010.98999999993</v>
      </c>
      <c r="V55" s="90">
        <v>0</v>
      </c>
    </row>
    <row r="56" spans="1:23" s="22" customFormat="1" ht="28.15" customHeight="1" x14ac:dyDescent="0.25">
      <c r="A56" s="30" t="s">
        <v>276</v>
      </c>
      <c r="B56" s="55" t="s">
        <v>138</v>
      </c>
      <c r="C56" s="63">
        <v>5</v>
      </c>
      <c r="D56" s="26">
        <v>41110</v>
      </c>
      <c r="E56" s="87" t="s">
        <v>58</v>
      </c>
      <c r="F56" s="87" t="s">
        <v>105</v>
      </c>
      <c r="G56" s="27">
        <v>14</v>
      </c>
      <c r="H56" s="28">
        <v>295.8</v>
      </c>
      <c r="I56" s="27">
        <v>10</v>
      </c>
      <c r="J56" s="27">
        <v>6</v>
      </c>
      <c r="K56" s="27">
        <v>4</v>
      </c>
      <c r="L56" s="28">
        <v>258.8</v>
      </c>
      <c r="M56" s="28">
        <v>154.5</v>
      </c>
      <c r="N56" s="28">
        <v>104.30000000000001</v>
      </c>
      <c r="O56" s="90">
        <v>10154690.880000001</v>
      </c>
      <c r="P56" s="19">
        <v>8462242.4000000004</v>
      </c>
      <c r="Q56" s="90">
        <v>7465240.1799999997</v>
      </c>
      <c r="R56" s="56">
        <v>947152.11</v>
      </c>
      <c r="S56" s="19">
        <v>49850.11</v>
      </c>
      <c r="T56" s="19">
        <v>1607826.06</v>
      </c>
      <c r="U56" s="19">
        <v>84622.42</v>
      </c>
      <c r="V56" s="90">
        <v>0</v>
      </c>
    </row>
    <row r="57" spans="1:23" s="22" customFormat="1" ht="28.15" customHeight="1" x14ac:dyDescent="0.25">
      <c r="A57" s="30" t="s">
        <v>277</v>
      </c>
      <c r="B57" s="55" t="s">
        <v>140</v>
      </c>
      <c r="C57" s="63">
        <v>22</v>
      </c>
      <c r="D57" s="26">
        <v>41085</v>
      </c>
      <c r="E57" s="87" t="s">
        <v>58</v>
      </c>
      <c r="F57" s="87" t="s">
        <v>105</v>
      </c>
      <c r="G57" s="27">
        <v>5</v>
      </c>
      <c r="H57" s="28">
        <v>136.69999999999999</v>
      </c>
      <c r="I57" s="27">
        <v>4</v>
      </c>
      <c r="J57" s="27">
        <v>0</v>
      </c>
      <c r="K57" s="27">
        <v>4</v>
      </c>
      <c r="L57" s="28">
        <v>92.6</v>
      </c>
      <c r="M57" s="28">
        <v>0</v>
      </c>
      <c r="N57" s="28">
        <v>92.6</v>
      </c>
      <c r="O57" s="90">
        <v>3633401.76</v>
      </c>
      <c r="P57" s="19">
        <v>3027834.8</v>
      </c>
      <c r="Q57" s="90">
        <v>2671102.17</v>
      </c>
      <c r="R57" s="56">
        <v>338896</v>
      </c>
      <c r="S57" s="19">
        <v>17836.63</v>
      </c>
      <c r="T57" s="19">
        <v>575288.61</v>
      </c>
      <c r="U57" s="19">
        <v>30278.35</v>
      </c>
      <c r="V57" s="90">
        <v>0</v>
      </c>
    </row>
    <row r="58" spans="1:23" s="22" customFormat="1" ht="28.15" customHeight="1" x14ac:dyDescent="0.25">
      <c r="A58" s="30" t="s">
        <v>278</v>
      </c>
      <c r="B58" s="55" t="s">
        <v>141</v>
      </c>
      <c r="C58" s="63">
        <v>20</v>
      </c>
      <c r="D58" s="26">
        <v>41085</v>
      </c>
      <c r="E58" s="87" t="s">
        <v>58</v>
      </c>
      <c r="F58" s="87" t="s">
        <v>105</v>
      </c>
      <c r="G58" s="27">
        <v>15</v>
      </c>
      <c r="H58" s="28">
        <v>217</v>
      </c>
      <c r="I58" s="27">
        <v>6</v>
      </c>
      <c r="J58" s="27">
        <v>5</v>
      </c>
      <c r="K58" s="27">
        <v>1</v>
      </c>
      <c r="L58" s="28">
        <v>217</v>
      </c>
      <c r="M58" s="28">
        <v>193.6</v>
      </c>
      <c r="N58" s="28">
        <v>23.4</v>
      </c>
      <c r="O58" s="90">
        <v>8514559.1999999993</v>
      </c>
      <c r="P58" s="19">
        <v>7095466</v>
      </c>
      <c r="Q58" s="90">
        <v>6259494.2800000003</v>
      </c>
      <c r="R58" s="56">
        <v>794173.14</v>
      </c>
      <c r="S58" s="19">
        <v>41798.58</v>
      </c>
      <c r="T58" s="19">
        <v>1348138.54</v>
      </c>
      <c r="U58" s="19">
        <v>70954.65999999996</v>
      </c>
      <c r="V58" s="90">
        <v>0</v>
      </c>
    </row>
    <row r="59" spans="1:23" s="22" customFormat="1" ht="28.15" customHeight="1" x14ac:dyDescent="0.25">
      <c r="A59" s="30" t="s">
        <v>279</v>
      </c>
      <c r="B59" s="55" t="s">
        <v>142</v>
      </c>
      <c r="C59" s="63">
        <v>21</v>
      </c>
      <c r="D59" s="26">
        <v>41085</v>
      </c>
      <c r="E59" s="87" t="s">
        <v>58</v>
      </c>
      <c r="F59" s="87" t="s">
        <v>105</v>
      </c>
      <c r="G59" s="27">
        <v>8</v>
      </c>
      <c r="H59" s="28">
        <v>164.9</v>
      </c>
      <c r="I59" s="27">
        <v>7</v>
      </c>
      <c r="J59" s="27">
        <v>2</v>
      </c>
      <c r="K59" s="27">
        <v>5</v>
      </c>
      <c r="L59" s="28">
        <v>152.6</v>
      </c>
      <c r="M59" s="28">
        <v>66</v>
      </c>
      <c r="N59" s="28">
        <v>86.6</v>
      </c>
      <c r="O59" s="90">
        <v>5987657.7599999988</v>
      </c>
      <c r="P59" s="19">
        <v>4989714.8</v>
      </c>
      <c r="Q59" s="90">
        <v>4401837.91</v>
      </c>
      <c r="R59" s="56">
        <v>558483.05000000005</v>
      </c>
      <c r="S59" s="19">
        <v>29393.84</v>
      </c>
      <c r="T59" s="19">
        <v>948045.81</v>
      </c>
      <c r="U59" s="19">
        <v>49897.15</v>
      </c>
      <c r="V59" s="90">
        <v>0</v>
      </c>
    </row>
    <row r="60" spans="1:23" s="22" customFormat="1" ht="28.15" customHeight="1" x14ac:dyDescent="0.25">
      <c r="A60" s="30" t="s">
        <v>280</v>
      </c>
      <c r="B60" s="55" t="s">
        <v>171</v>
      </c>
      <c r="C60" s="64" t="s">
        <v>115</v>
      </c>
      <c r="D60" s="26">
        <v>41085</v>
      </c>
      <c r="E60" s="87" t="s">
        <v>58</v>
      </c>
      <c r="F60" s="87" t="s">
        <v>105</v>
      </c>
      <c r="G60" s="27">
        <v>14</v>
      </c>
      <c r="H60" s="28">
        <v>273.95</v>
      </c>
      <c r="I60" s="27">
        <v>7</v>
      </c>
      <c r="J60" s="27">
        <v>5</v>
      </c>
      <c r="K60" s="27">
        <v>2</v>
      </c>
      <c r="L60" s="28">
        <v>244.15</v>
      </c>
      <c r="M60" s="28">
        <v>178.15</v>
      </c>
      <c r="N60" s="28">
        <v>66</v>
      </c>
      <c r="O60" s="90">
        <v>9579860.040000001</v>
      </c>
      <c r="P60" s="19">
        <v>7983216.7000000002</v>
      </c>
      <c r="Q60" s="90">
        <v>7042652.2000000002</v>
      </c>
      <c r="R60" s="56">
        <v>893536.27</v>
      </c>
      <c r="S60" s="19">
        <v>47028.23</v>
      </c>
      <c r="T60" s="19">
        <v>1516811.17</v>
      </c>
      <c r="U60" s="19">
        <v>79832.17</v>
      </c>
      <c r="V60" s="90">
        <v>0</v>
      </c>
    </row>
    <row r="61" spans="1:23" s="22" customFormat="1" ht="28.15" customHeight="1" x14ac:dyDescent="0.25">
      <c r="A61" s="30" t="s">
        <v>281</v>
      </c>
      <c r="B61" s="55" t="s">
        <v>172</v>
      </c>
      <c r="C61" s="64" t="s">
        <v>116</v>
      </c>
      <c r="D61" s="26">
        <v>41085</v>
      </c>
      <c r="E61" s="87" t="s">
        <v>58</v>
      </c>
      <c r="F61" s="87" t="s">
        <v>105</v>
      </c>
      <c r="G61" s="27">
        <v>14</v>
      </c>
      <c r="H61" s="28">
        <v>258.2</v>
      </c>
      <c r="I61" s="27">
        <v>8</v>
      </c>
      <c r="J61" s="27">
        <v>4</v>
      </c>
      <c r="K61" s="27">
        <v>4</v>
      </c>
      <c r="L61" s="28">
        <v>258.2</v>
      </c>
      <c r="M61" s="28">
        <v>129.9</v>
      </c>
      <c r="N61" s="28">
        <v>128.29999999999998</v>
      </c>
      <c r="O61" s="90">
        <v>10131148.319999998</v>
      </c>
      <c r="P61" s="19">
        <v>8442623.5999999996</v>
      </c>
      <c r="Q61" s="90">
        <v>7447932.8200000003</v>
      </c>
      <c r="R61" s="56">
        <v>944956.24</v>
      </c>
      <c r="S61" s="19">
        <v>49734.54</v>
      </c>
      <c r="T61" s="19">
        <v>1604098.48</v>
      </c>
      <c r="U61" s="19">
        <v>84426.240000000005</v>
      </c>
      <c r="V61" s="90">
        <v>0</v>
      </c>
    </row>
    <row r="62" spans="1:23" s="22" customFormat="1" ht="28.15" customHeight="1" x14ac:dyDescent="0.25">
      <c r="A62" s="98" t="s">
        <v>32</v>
      </c>
      <c r="B62" s="99"/>
      <c r="C62" s="25" t="s">
        <v>17</v>
      </c>
      <c r="D62" s="25" t="s">
        <v>17</v>
      </c>
      <c r="E62" s="72" t="s">
        <v>17</v>
      </c>
      <c r="F62" s="84" t="s">
        <v>17</v>
      </c>
      <c r="G62" s="27">
        <v>15</v>
      </c>
      <c r="H62" s="27">
        <v>250.7</v>
      </c>
      <c r="I62" s="27">
        <v>5</v>
      </c>
      <c r="J62" s="27">
        <v>3</v>
      </c>
      <c r="K62" s="27">
        <v>2</v>
      </c>
      <c r="L62" s="49">
        <v>201.7</v>
      </c>
      <c r="M62" s="49">
        <v>109.69999999999999</v>
      </c>
      <c r="N62" s="49">
        <v>92</v>
      </c>
      <c r="O62" s="90">
        <v>7914223.9199999999</v>
      </c>
      <c r="P62" s="90">
        <v>6595186.5999999996</v>
      </c>
      <c r="Q62" s="90">
        <v>5818156.6600000001</v>
      </c>
      <c r="R62" s="90">
        <v>738178.44000000006</v>
      </c>
      <c r="S62" s="90">
        <v>38851.5</v>
      </c>
      <c r="T62" s="90">
        <v>1253085.45</v>
      </c>
      <c r="U62" s="90">
        <v>65951.87</v>
      </c>
      <c r="V62" s="90">
        <v>0</v>
      </c>
    </row>
    <row r="63" spans="1:23" s="22" customFormat="1" ht="28.15" customHeight="1" x14ac:dyDescent="0.25">
      <c r="A63" s="30" t="s">
        <v>282</v>
      </c>
      <c r="B63" s="55" t="s">
        <v>134</v>
      </c>
      <c r="C63" s="63" t="s">
        <v>241</v>
      </c>
      <c r="D63" s="26">
        <v>42734</v>
      </c>
      <c r="E63" s="87" t="s">
        <v>58</v>
      </c>
      <c r="F63" s="87" t="s">
        <v>105</v>
      </c>
      <c r="G63" s="27">
        <v>11</v>
      </c>
      <c r="H63" s="28">
        <v>152.69999999999999</v>
      </c>
      <c r="I63" s="27">
        <v>4</v>
      </c>
      <c r="J63" s="27">
        <v>3</v>
      </c>
      <c r="K63" s="27">
        <v>1</v>
      </c>
      <c r="L63" s="28">
        <v>152.69999999999999</v>
      </c>
      <c r="M63" s="28">
        <v>109.69999999999999</v>
      </c>
      <c r="N63" s="28">
        <v>43</v>
      </c>
      <c r="O63" s="90">
        <v>5991581.5199999996</v>
      </c>
      <c r="P63" s="19">
        <v>4992984.5999999996</v>
      </c>
      <c r="Q63" s="90">
        <v>4404722.47</v>
      </c>
      <c r="R63" s="56">
        <v>558849.02</v>
      </c>
      <c r="S63" s="19">
        <v>29413.11</v>
      </c>
      <c r="T63" s="19">
        <v>948667.07</v>
      </c>
      <c r="U63" s="19">
        <v>49929.85</v>
      </c>
      <c r="V63" s="90">
        <v>0</v>
      </c>
    </row>
    <row r="64" spans="1:23" s="22" customFormat="1" ht="28.15" customHeight="1" x14ac:dyDescent="0.25">
      <c r="A64" s="30" t="s">
        <v>283</v>
      </c>
      <c r="B64" s="55" t="s">
        <v>147</v>
      </c>
      <c r="C64" s="64" t="s">
        <v>246</v>
      </c>
      <c r="D64" s="26">
        <v>41565</v>
      </c>
      <c r="E64" s="87" t="s">
        <v>58</v>
      </c>
      <c r="F64" s="87" t="s">
        <v>105</v>
      </c>
      <c r="G64" s="27">
        <v>4</v>
      </c>
      <c r="H64" s="28">
        <v>98</v>
      </c>
      <c r="I64" s="27">
        <v>1</v>
      </c>
      <c r="J64" s="27">
        <v>0</v>
      </c>
      <c r="K64" s="27">
        <v>1</v>
      </c>
      <c r="L64" s="28">
        <v>49</v>
      </c>
      <c r="M64" s="28">
        <v>0</v>
      </c>
      <c r="N64" s="28">
        <v>49</v>
      </c>
      <c r="O64" s="90">
        <v>1922642.4</v>
      </c>
      <c r="P64" s="19">
        <v>1602202</v>
      </c>
      <c r="Q64" s="90">
        <v>1413434.19</v>
      </c>
      <c r="R64" s="56">
        <v>179329.42</v>
      </c>
      <c r="S64" s="19">
        <v>9438.39</v>
      </c>
      <c r="T64" s="19">
        <v>304418.38</v>
      </c>
      <c r="U64" s="19">
        <v>16022.019999999997</v>
      </c>
      <c r="V64" s="90">
        <v>0</v>
      </c>
    </row>
    <row r="65" spans="1:23" s="22" customFormat="1" ht="28.15" customHeight="1" x14ac:dyDescent="0.25">
      <c r="A65" s="98" t="s">
        <v>194</v>
      </c>
      <c r="B65" s="99"/>
      <c r="C65" s="48" t="s">
        <v>17</v>
      </c>
      <c r="D65" s="25" t="s">
        <v>17</v>
      </c>
      <c r="E65" s="72" t="s">
        <v>17</v>
      </c>
      <c r="F65" s="84" t="s">
        <v>17</v>
      </c>
      <c r="G65" s="27">
        <v>16</v>
      </c>
      <c r="H65" s="28">
        <v>206.42</v>
      </c>
      <c r="I65" s="27">
        <v>9</v>
      </c>
      <c r="J65" s="27">
        <v>4</v>
      </c>
      <c r="K65" s="27">
        <v>5</v>
      </c>
      <c r="L65" s="28">
        <v>188.42</v>
      </c>
      <c r="M65" s="28">
        <v>93.52</v>
      </c>
      <c r="N65" s="28">
        <v>94.899999999999991</v>
      </c>
      <c r="O65" s="90">
        <v>7393148.5919999992</v>
      </c>
      <c r="P65" s="90">
        <v>6160957.1599999992</v>
      </c>
      <c r="Q65" s="90">
        <v>5435087.1500000004</v>
      </c>
      <c r="R65" s="90">
        <v>689576.51</v>
      </c>
      <c r="S65" s="90">
        <v>36293.5</v>
      </c>
      <c r="T65" s="90">
        <v>1170581.8600000001</v>
      </c>
      <c r="U65" s="90">
        <v>61609.57</v>
      </c>
      <c r="V65" s="90">
        <v>0</v>
      </c>
    </row>
    <row r="66" spans="1:23" s="22" customFormat="1" ht="28.15" customHeight="1" x14ac:dyDescent="0.25">
      <c r="A66" s="25" t="s">
        <v>284</v>
      </c>
      <c r="B66" s="55" t="s">
        <v>70</v>
      </c>
      <c r="C66" s="64" t="s">
        <v>242</v>
      </c>
      <c r="D66" s="26">
        <v>41582</v>
      </c>
      <c r="E66" s="87" t="s">
        <v>58</v>
      </c>
      <c r="F66" s="87" t="s">
        <v>105</v>
      </c>
      <c r="G66" s="27">
        <v>16</v>
      </c>
      <c r="H66" s="28">
        <v>206.42</v>
      </c>
      <c r="I66" s="27">
        <v>9</v>
      </c>
      <c r="J66" s="27">
        <v>4</v>
      </c>
      <c r="K66" s="27">
        <v>5</v>
      </c>
      <c r="L66" s="28">
        <v>188.42</v>
      </c>
      <c r="M66" s="28">
        <v>93.52</v>
      </c>
      <c r="N66" s="28">
        <v>94.899999999999991</v>
      </c>
      <c r="O66" s="90">
        <v>7393148.5919999992</v>
      </c>
      <c r="P66" s="19">
        <v>6160957.1599999992</v>
      </c>
      <c r="Q66" s="90">
        <v>5435087.1500000004</v>
      </c>
      <c r="R66" s="56">
        <v>689576.51</v>
      </c>
      <c r="S66" s="19">
        <v>36293.5</v>
      </c>
      <c r="T66" s="19">
        <v>1170581.8600000001</v>
      </c>
      <c r="U66" s="19">
        <v>61609.57</v>
      </c>
      <c r="V66" s="90">
        <v>0</v>
      </c>
    </row>
    <row r="67" spans="1:23" s="22" customFormat="1" ht="28.15" customHeight="1" x14ac:dyDescent="0.25">
      <c r="A67" s="98" t="s">
        <v>30</v>
      </c>
      <c r="B67" s="99"/>
      <c r="C67" s="25" t="s">
        <v>17</v>
      </c>
      <c r="D67" s="25" t="s">
        <v>17</v>
      </c>
      <c r="E67" s="72" t="s">
        <v>17</v>
      </c>
      <c r="F67" s="84" t="s">
        <v>17</v>
      </c>
      <c r="G67" s="27">
        <v>72</v>
      </c>
      <c r="H67" s="28">
        <v>641.42000000000007</v>
      </c>
      <c r="I67" s="27">
        <v>26</v>
      </c>
      <c r="J67" s="27">
        <v>9</v>
      </c>
      <c r="K67" s="27">
        <v>17</v>
      </c>
      <c r="L67" s="28">
        <v>641.42000000000007</v>
      </c>
      <c r="M67" s="28">
        <v>237.19</v>
      </c>
      <c r="N67" s="28">
        <v>404.23</v>
      </c>
      <c r="O67" s="90">
        <v>25167781.386</v>
      </c>
      <c r="P67" s="90">
        <v>20973151.160000004</v>
      </c>
      <c r="Q67" s="90">
        <v>18502142.030000001</v>
      </c>
      <c r="R67" s="90">
        <v>2347458.6799999997</v>
      </c>
      <c r="S67" s="90">
        <v>123550.45000000001</v>
      </c>
      <c r="T67" s="90">
        <v>3984898.7199999997</v>
      </c>
      <c r="U67" s="90">
        <v>209731.51</v>
      </c>
      <c r="V67" s="90">
        <v>0</v>
      </c>
    </row>
    <row r="68" spans="1:23" s="22" customFormat="1" ht="28.15" customHeight="1" x14ac:dyDescent="0.25">
      <c r="A68" s="25" t="s">
        <v>285</v>
      </c>
      <c r="B68" s="55" t="s">
        <v>183</v>
      </c>
      <c r="C68" s="63">
        <v>71</v>
      </c>
      <c r="D68" s="26">
        <v>41027</v>
      </c>
      <c r="E68" s="87" t="s">
        <v>58</v>
      </c>
      <c r="F68" s="87" t="s">
        <v>105</v>
      </c>
      <c r="G68" s="27">
        <v>18</v>
      </c>
      <c r="H68" s="28">
        <v>270.01</v>
      </c>
      <c r="I68" s="27">
        <v>8</v>
      </c>
      <c r="J68" s="27">
        <v>5</v>
      </c>
      <c r="K68" s="27">
        <v>3</v>
      </c>
      <c r="L68" s="28">
        <v>270.01</v>
      </c>
      <c r="M68" s="28">
        <v>157.01</v>
      </c>
      <c r="N68" s="28">
        <v>113</v>
      </c>
      <c r="O68" s="90">
        <v>10594544.376</v>
      </c>
      <c r="P68" s="19">
        <v>8828786.9800000004</v>
      </c>
      <c r="Q68" s="90">
        <v>7788599.3099999996</v>
      </c>
      <c r="R68" s="56">
        <v>988178.29</v>
      </c>
      <c r="S68" s="19">
        <v>52009.38</v>
      </c>
      <c r="T68" s="19">
        <v>1677469.53</v>
      </c>
      <c r="U68" s="19">
        <v>88287.87</v>
      </c>
      <c r="V68" s="90">
        <v>0</v>
      </c>
    </row>
    <row r="69" spans="1:23" s="22" customFormat="1" ht="28.15" customHeight="1" x14ac:dyDescent="0.25">
      <c r="A69" s="25" t="s">
        <v>286</v>
      </c>
      <c r="B69" s="55" t="s">
        <v>184</v>
      </c>
      <c r="C69" s="63">
        <v>69</v>
      </c>
      <c r="D69" s="26">
        <v>41027</v>
      </c>
      <c r="E69" s="87" t="s">
        <v>58</v>
      </c>
      <c r="F69" s="87" t="s">
        <v>105</v>
      </c>
      <c r="G69" s="27">
        <v>54</v>
      </c>
      <c r="H69" s="28">
        <v>371.41</v>
      </c>
      <c r="I69" s="27">
        <v>18</v>
      </c>
      <c r="J69" s="27">
        <v>4</v>
      </c>
      <c r="K69" s="27">
        <v>14</v>
      </c>
      <c r="L69" s="28">
        <v>371.41</v>
      </c>
      <c r="M69" s="28">
        <v>80.180000000000007</v>
      </c>
      <c r="N69" s="28">
        <v>291.23</v>
      </c>
      <c r="O69" s="90">
        <v>14573237.01</v>
      </c>
      <c r="P69" s="19">
        <v>12144364.180000002</v>
      </c>
      <c r="Q69" s="90">
        <v>10713542.720000001</v>
      </c>
      <c r="R69" s="56">
        <v>1359280.39</v>
      </c>
      <c r="S69" s="19">
        <v>71541.070000000007</v>
      </c>
      <c r="T69" s="19">
        <v>2307429.19</v>
      </c>
      <c r="U69" s="19">
        <v>121443.64</v>
      </c>
      <c r="V69" s="90">
        <v>0</v>
      </c>
    </row>
    <row r="70" spans="1:23" s="22" customFormat="1" ht="28.15" customHeight="1" x14ac:dyDescent="0.25">
      <c r="A70" s="98" t="s">
        <v>197</v>
      </c>
      <c r="B70" s="99"/>
      <c r="C70" s="25" t="s">
        <v>17</v>
      </c>
      <c r="D70" s="25" t="s">
        <v>17</v>
      </c>
      <c r="E70" s="72" t="s">
        <v>17</v>
      </c>
      <c r="F70" s="84" t="s">
        <v>17</v>
      </c>
      <c r="G70" s="27">
        <v>109</v>
      </c>
      <c r="H70" s="28">
        <v>1369.3899999999999</v>
      </c>
      <c r="I70" s="27">
        <v>36</v>
      </c>
      <c r="J70" s="27">
        <v>22</v>
      </c>
      <c r="K70" s="27">
        <v>14</v>
      </c>
      <c r="L70" s="28">
        <v>1369.3899999999999</v>
      </c>
      <c r="M70" s="28">
        <v>728.1</v>
      </c>
      <c r="N70" s="28">
        <v>641.29</v>
      </c>
      <c r="O70" s="90">
        <v>59157648</v>
      </c>
      <c r="P70" s="90">
        <v>44776314.219999999</v>
      </c>
      <c r="Q70" s="90">
        <v>39500870.350000001</v>
      </c>
      <c r="R70" s="90">
        <v>4220355.0999999996</v>
      </c>
      <c r="S70" s="90">
        <v>1055088.77</v>
      </c>
      <c r="T70" s="90">
        <v>11505067.020000001</v>
      </c>
      <c r="U70" s="90">
        <v>2876266.76</v>
      </c>
      <c r="V70" s="90">
        <v>0</v>
      </c>
    </row>
    <row r="71" spans="1:23" s="22" customFormat="1" ht="28.15" customHeight="1" x14ac:dyDescent="0.25">
      <c r="A71" s="25" t="s">
        <v>287</v>
      </c>
      <c r="B71" s="55" t="s">
        <v>182</v>
      </c>
      <c r="C71" s="63" t="s">
        <v>50</v>
      </c>
      <c r="D71" s="26">
        <v>41234</v>
      </c>
      <c r="E71" s="87" t="s">
        <v>58</v>
      </c>
      <c r="F71" s="87" t="s">
        <v>105</v>
      </c>
      <c r="G71" s="27">
        <v>25</v>
      </c>
      <c r="H71" s="28">
        <v>258.08</v>
      </c>
      <c r="I71" s="27">
        <v>10</v>
      </c>
      <c r="J71" s="27">
        <v>8</v>
      </c>
      <c r="K71" s="27">
        <v>2</v>
      </c>
      <c r="L71" s="28">
        <v>258.08</v>
      </c>
      <c r="M71" s="28">
        <v>190.69</v>
      </c>
      <c r="N71" s="28">
        <v>67.39</v>
      </c>
      <c r="O71" s="90">
        <v>11149055.999999998</v>
      </c>
      <c r="P71" s="19">
        <v>8438699.8399999999</v>
      </c>
      <c r="Q71" s="90">
        <v>7444471.3499999996</v>
      </c>
      <c r="R71" s="56">
        <v>795382.79</v>
      </c>
      <c r="S71" s="19">
        <v>198845.7</v>
      </c>
      <c r="T71" s="19">
        <v>2168284.9300000002</v>
      </c>
      <c r="U71" s="19">
        <v>542071.23</v>
      </c>
      <c r="V71" s="90">
        <v>0</v>
      </c>
    </row>
    <row r="72" spans="1:23" s="22" customFormat="1" ht="28.15" customHeight="1" x14ac:dyDescent="0.25">
      <c r="A72" s="25" t="s">
        <v>288</v>
      </c>
      <c r="B72" s="55" t="s">
        <v>181</v>
      </c>
      <c r="C72" s="64" t="s">
        <v>21</v>
      </c>
      <c r="D72" s="26">
        <v>41099</v>
      </c>
      <c r="E72" s="87" t="s">
        <v>58</v>
      </c>
      <c r="F72" s="87" t="s">
        <v>105</v>
      </c>
      <c r="G72" s="27">
        <v>19</v>
      </c>
      <c r="H72" s="28">
        <v>199.33</v>
      </c>
      <c r="I72" s="27">
        <v>4</v>
      </c>
      <c r="J72" s="27">
        <v>3</v>
      </c>
      <c r="K72" s="27">
        <v>1</v>
      </c>
      <c r="L72" s="28">
        <v>199.33</v>
      </c>
      <c r="M72" s="28">
        <v>149.29</v>
      </c>
      <c r="N72" s="28">
        <v>50.04</v>
      </c>
      <c r="O72" s="90">
        <v>8611056</v>
      </c>
      <c r="P72" s="19">
        <v>6517692.3400000008</v>
      </c>
      <c r="Q72" s="90">
        <v>5749792.5999999996</v>
      </c>
      <c r="R72" s="56">
        <v>614319.79</v>
      </c>
      <c r="S72" s="19">
        <v>153579.95000000001</v>
      </c>
      <c r="T72" s="19">
        <v>1674690.93</v>
      </c>
      <c r="U72" s="19">
        <v>418672.73</v>
      </c>
      <c r="V72" s="90">
        <v>0</v>
      </c>
    </row>
    <row r="73" spans="1:23" s="22" customFormat="1" ht="28.15" customHeight="1" x14ac:dyDescent="0.25">
      <c r="A73" s="30" t="s">
        <v>164</v>
      </c>
      <c r="B73" s="55" t="s">
        <v>125</v>
      </c>
      <c r="C73" s="64" t="s">
        <v>126</v>
      </c>
      <c r="D73" s="26">
        <v>41713</v>
      </c>
      <c r="E73" s="87" t="s">
        <v>58</v>
      </c>
      <c r="F73" s="87" t="s">
        <v>105</v>
      </c>
      <c r="G73" s="27">
        <v>30</v>
      </c>
      <c r="H73" s="28">
        <v>416.04</v>
      </c>
      <c r="I73" s="27">
        <v>9</v>
      </c>
      <c r="J73" s="27">
        <v>3</v>
      </c>
      <c r="K73" s="27">
        <v>6</v>
      </c>
      <c r="L73" s="28">
        <v>416.04</v>
      </c>
      <c r="M73" s="28">
        <v>152.65</v>
      </c>
      <c r="N73" s="28">
        <v>263.39</v>
      </c>
      <c r="O73" s="90">
        <v>17972928</v>
      </c>
      <c r="P73" s="19">
        <v>13603675.92</v>
      </c>
      <c r="Q73" s="90">
        <v>12000921.65</v>
      </c>
      <c r="R73" s="56">
        <v>1282203.42</v>
      </c>
      <c r="S73" s="19">
        <v>320550.84999999998</v>
      </c>
      <c r="T73" s="19">
        <v>3495401.66</v>
      </c>
      <c r="U73" s="19">
        <v>873850.42</v>
      </c>
      <c r="V73" s="90">
        <v>0</v>
      </c>
    </row>
    <row r="74" spans="1:23" s="22" customFormat="1" ht="28.15" customHeight="1" x14ac:dyDescent="0.25">
      <c r="A74" s="30" t="s">
        <v>289</v>
      </c>
      <c r="B74" s="55" t="s">
        <v>178</v>
      </c>
      <c r="C74" s="63" t="s">
        <v>51</v>
      </c>
      <c r="D74" s="26">
        <v>41250</v>
      </c>
      <c r="E74" s="87" t="s">
        <v>58</v>
      </c>
      <c r="F74" s="87" t="s">
        <v>105</v>
      </c>
      <c r="G74" s="27">
        <v>14</v>
      </c>
      <c r="H74" s="28">
        <v>217.04</v>
      </c>
      <c r="I74" s="27">
        <v>7</v>
      </c>
      <c r="J74" s="27">
        <v>6</v>
      </c>
      <c r="K74" s="27">
        <v>1</v>
      </c>
      <c r="L74" s="28">
        <v>217.04</v>
      </c>
      <c r="M74" s="28">
        <v>183.64</v>
      </c>
      <c r="N74" s="28">
        <v>33.4</v>
      </c>
      <c r="O74" s="90">
        <v>9376128</v>
      </c>
      <c r="P74" s="19">
        <v>7096773.9199999999</v>
      </c>
      <c r="Q74" s="90">
        <v>6260648.0999999996</v>
      </c>
      <c r="R74" s="56">
        <v>668900.66</v>
      </c>
      <c r="S74" s="19">
        <v>167225.16</v>
      </c>
      <c r="T74" s="19">
        <v>1823483.26</v>
      </c>
      <c r="U74" s="19">
        <v>455870.82</v>
      </c>
      <c r="V74" s="90">
        <v>0</v>
      </c>
    </row>
    <row r="75" spans="1:23" s="22" customFormat="1" ht="28.15" customHeight="1" x14ac:dyDescent="0.25">
      <c r="A75" s="30" t="s">
        <v>290</v>
      </c>
      <c r="B75" s="55" t="s">
        <v>179</v>
      </c>
      <c r="C75" s="63" t="s">
        <v>52</v>
      </c>
      <c r="D75" s="26">
        <v>41215</v>
      </c>
      <c r="E75" s="87" t="s">
        <v>58</v>
      </c>
      <c r="F75" s="87" t="s">
        <v>105</v>
      </c>
      <c r="G75" s="27">
        <v>21</v>
      </c>
      <c r="H75" s="28">
        <v>278.89999999999998</v>
      </c>
      <c r="I75" s="27">
        <v>6</v>
      </c>
      <c r="J75" s="27">
        <v>2</v>
      </c>
      <c r="K75" s="27">
        <v>4</v>
      </c>
      <c r="L75" s="28">
        <v>278.89999999999998</v>
      </c>
      <c r="M75" s="28">
        <v>51.83</v>
      </c>
      <c r="N75" s="28">
        <v>227.07</v>
      </c>
      <c r="O75" s="90">
        <v>12048479.999999998</v>
      </c>
      <c r="P75" s="19">
        <v>9119472.1999999993</v>
      </c>
      <c r="Q75" s="90">
        <v>8045036.6500000004</v>
      </c>
      <c r="R75" s="56">
        <v>859548.44</v>
      </c>
      <c r="S75" s="19">
        <v>214887.11</v>
      </c>
      <c r="T75" s="19">
        <v>2343206.2400000002</v>
      </c>
      <c r="U75" s="19">
        <v>585801.55999999982</v>
      </c>
      <c r="V75" s="90">
        <v>0</v>
      </c>
    </row>
    <row r="76" spans="1:23" s="4" customFormat="1" ht="28.15" customHeight="1" x14ac:dyDescent="0.25">
      <c r="A76" s="101" t="s">
        <v>399</v>
      </c>
      <c r="B76" s="102"/>
      <c r="C76" s="13" t="s">
        <v>17</v>
      </c>
      <c r="D76" s="13" t="s">
        <v>17</v>
      </c>
      <c r="E76" s="71" t="s">
        <v>17</v>
      </c>
      <c r="F76" s="84" t="s">
        <v>17</v>
      </c>
      <c r="G76" s="15">
        <v>45</v>
      </c>
      <c r="H76" s="16">
        <v>755.6</v>
      </c>
      <c r="I76" s="15">
        <v>20</v>
      </c>
      <c r="J76" s="15">
        <v>16</v>
      </c>
      <c r="K76" s="15">
        <v>4</v>
      </c>
      <c r="L76" s="16">
        <v>755.6</v>
      </c>
      <c r="M76" s="16">
        <v>590.4</v>
      </c>
      <c r="N76" s="16">
        <v>165.2</v>
      </c>
      <c r="O76" s="90">
        <v>32641920</v>
      </c>
      <c r="P76" s="90">
        <v>24706608.800000001</v>
      </c>
      <c r="Q76" s="90">
        <v>21795732.140000001</v>
      </c>
      <c r="R76" s="90">
        <v>2328701.33</v>
      </c>
      <c r="S76" s="90">
        <v>582175.32999999996</v>
      </c>
      <c r="T76" s="90">
        <v>6348248.96</v>
      </c>
      <c r="U76" s="90">
        <v>1587062.24</v>
      </c>
      <c r="V76" s="90">
        <v>0</v>
      </c>
      <c r="W76" s="79"/>
    </row>
    <row r="77" spans="1:23" s="22" customFormat="1" ht="28.15" customHeight="1" x14ac:dyDescent="0.25">
      <c r="A77" s="30" t="s">
        <v>291</v>
      </c>
      <c r="B77" s="55" t="s">
        <v>173</v>
      </c>
      <c r="C77" s="62" t="s">
        <v>240</v>
      </c>
      <c r="D77" s="52">
        <v>42635</v>
      </c>
      <c r="E77" s="87" t="s">
        <v>58</v>
      </c>
      <c r="F77" s="87" t="s">
        <v>105</v>
      </c>
      <c r="G77" s="27">
        <v>29</v>
      </c>
      <c r="H77" s="28">
        <v>393.8</v>
      </c>
      <c r="I77" s="27">
        <v>12</v>
      </c>
      <c r="J77" s="27">
        <v>11</v>
      </c>
      <c r="K77" s="27">
        <v>1</v>
      </c>
      <c r="L77" s="28">
        <v>393.8</v>
      </c>
      <c r="M77" s="28">
        <v>369.3</v>
      </c>
      <c r="N77" s="28">
        <v>24.5</v>
      </c>
      <c r="O77" s="90">
        <v>17012160</v>
      </c>
      <c r="P77" s="19">
        <v>12876472.4</v>
      </c>
      <c r="Q77" s="90">
        <v>11359395.6</v>
      </c>
      <c r="R77" s="56">
        <v>1213661.44</v>
      </c>
      <c r="S77" s="19">
        <v>303415.36</v>
      </c>
      <c r="T77" s="19">
        <v>3308550.08</v>
      </c>
      <c r="U77" s="19">
        <v>827137.52</v>
      </c>
      <c r="V77" s="90">
        <v>0</v>
      </c>
    </row>
    <row r="78" spans="1:23" s="22" customFormat="1" ht="28.15" customHeight="1" x14ac:dyDescent="0.25">
      <c r="A78" s="30" t="s">
        <v>292</v>
      </c>
      <c r="B78" s="55" t="s">
        <v>174</v>
      </c>
      <c r="C78" s="62" t="s">
        <v>240</v>
      </c>
      <c r="D78" s="52">
        <v>42635</v>
      </c>
      <c r="E78" s="87" t="s">
        <v>58</v>
      </c>
      <c r="F78" s="87" t="s">
        <v>105</v>
      </c>
      <c r="G78" s="27">
        <v>16</v>
      </c>
      <c r="H78" s="28">
        <v>361.8</v>
      </c>
      <c r="I78" s="27">
        <v>8</v>
      </c>
      <c r="J78" s="27">
        <v>5</v>
      </c>
      <c r="K78" s="27">
        <v>3</v>
      </c>
      <c r="L78" s="28">
        <v>361.8</v>
      </c>
      <c r="M78" s="28">
        <v>221.1</v>
      </c>
      <c r="N78" s="28">
        <v>140.69999999999999</v>
      </c>
      <c r="O78" s="90">
        <v>15629760</v>
      </c>
      <c r="P78" s="19">
        <v>11830136.4</v>
      </c>
      <c r="Q78" s="90">
        <v>10436336.539999999</v>
      </c>
      <c r="R78" s="56">
        <v>1115039.8899999999</v>
      </c>
      <c r="S78" s="19">
        <v>278759.96999999997</v>
      </c>
      <c r="T78" s="19">
        <v>3039698.88</v>
      </c>
      <c r="U78" s="19">
        <v>759924.72</v>
      </c>
      <c r="V78" s="90">
        <v>0</v>
      </c>
    </row>
    <row r="79" spans="1:23" s="22" customFormat="1" ht="28.15" customHeight="1" x14ac:dyDescent="0.25">
      <c r="A79" s="105" t="s">
        <v>293</v>
      </c>
      <c r="B79" s="99"/>
      <c r="C79" s="25" t="s">
        <v>17</v>
      </c>
      <c r="D79" s="25" t="s">
        <v>17</v>
      </c>
      <c r="E79" s="84" t="s">
        <v>17</v>
      </c>
      <c r="F79" s="84" t="s">
        <v>17</v>
      </c>
      <c r="G79" s="27">
        <v>604</v>
      </c>
      <c r="H79" s="28">
        <v>10234.93</v>
      </c>
      <c r="I79" s="27">
        <v>271</v>
      </c>
      <c r="J79" s="27">
        <v>143</v>
      </c>
      <c r="K79" s="27">
        <v>128</v>
      </c>
      <c r="L79" s="28">
        <v>9857.57</v>
      </c>
      <c r="M79" s="28">
        <v>5429.33</v>
      </c>
      <c r="N79" s="28">
        <v>4428.24</v>
      </c>
      <c r="O79" s="90">
        <v>407092707.43799996</v>
      </c>
      <c r="P79" s="90">
        <v>322322823.86000001</v>
      </c>
      <c r="Q79" s="90">
        <v>312653139.13</v>
      </c>
      <c r="R79" s="90">
        <v>7458953.4597000014</v>
      </c>
      <c r="S79" s="90">
        <v>2210731.2663000003</v>
      </c>
      <c r="T79" s="90">
        <v>62039383.779999994</v>
      </c>
      <c r="U79" s="90">
        <v>22730499.799999997</v>
      </c>
      <c r="V79" s="89">
        <v>0</v>
      </c>
    </row>
    <row r="80" spans="1:23" s="22" customFormat="1" ht="28.15" customHeight="1" x14ac:dyDescent="0.25">
      <c r="A80" s="98" t="s">
        <v>198</v>
      </c>
      <c r="B80" s="99"/>
      <c r="C80" s="25" t="s">
        <v>17</v>
      </c>
      <c r="D80" s="25" t="s">
        <v>17</v>
      </c>
      <c r="E80" s="73" t="s">
        <v>17</v>
      </c>
      <c r="F80" s="84" t="s">
        <v>17</v>
      </c>
      <c r="G80" s="27">
        <v>42</v>
      </c>
      <c r="H80" s="28">
        <v>882.98000000000013</v>
      </c>
      <c r="I80" s="27">
        <v>25</v>
      </c>
      <c r="J80" s="27">
        <v>11</v>
      </c>
      <c r="K80" s="27">
        <v>14</v>
      </c>
      <c r="L80" s="28">
        <v>882.98000000000013</v>
      </c>
      <c r="M80" s="28">
        <v>356.51</v>
      </c>
      <c r="N80" s="28">
        <v>526.47</v>
      </c>
      <c r="O80" s="90">
        <v>34646016.048</v>
      </c>
      <c r="P80" s="19">
        <v>28871680.040000003</v>
      </c>
      <c r="Q80" s="90">
        <v>28005529.650000006</v>
      </c>
      <c r="R80" s="56">
        <v>822842.86999999988</v>
      </c>
      <c r="S80" s="19">
        <v>43307.519999999997</v>
      </c>
      <c r="T80" s="19">
        <v>5485619.21</v>
      </c>
      <c r="U80" s="19">
        <v>288716.79999999999</v>
      </c>
      <c r="V80" s="90">
        <v>0</v>
      </c>
    </row>
    <row r="81" spans="1:22" s="22" customFormat="1" ht="28.15" customHeight="1" x14ac:dyDescent="0.25">
      <c r="A81" s="25" t="s">
        <v>294</v>
      </c>
      <c r="B81" s="55" t="s">
        <v>188</v>
      </c>
      <c r="C81" s="63">
        <v>154</v>
      </c>
      <c r="D81" s="26">
        <v>42444</v>
      </c>
      <c r="E81" s="74" t="s">
        <v>105</v>
      </c>
      <c r="F81" s="87" t="s">
        <v>131</v>
      </c>
      <c r="G81" s="27">
        <v>5</v>
      </c>
      <c r="H81" s="28">
        <v>267.07</v>
      </c>
      <c r="I81" s="27">
        <v>5</v>
      </c>
      <c r="J81" s="27">
        <v>1</v>
      </c>
      <c r="K81" s="27">
        <v>4</v>
      </c>
      <c r="L81" s="28">
        <v>267.07</v>
      </c>
      <c r="M81" s="28">
        <v>49</v>
      </c>
      <c r="N81" s="28">
        <v>218.07</v>
      </c>
      <c r="O81" s="90">
        <v>10479185.831999999</v>
      </c>
      <c r="P81" s="19">
        <v>8732654.8599999994</v>
      </c>
      <c r="Q81" s="90">
        <v>8470675.2200000007</v>
      </c>
      <c r="R81" s="56">
        <v>248880.66</v>
      </c>
      <c r="S81" s="19">
        <v>13098.98</v>
      </c>
      <c r="T81" s="19">
        <v>1659204.42</v>
      </c>
      <c r="U81" s="19">
        <v>87326.55</v>
      </c>
      <c r="V81" s="90">
        <v>0</v>
      </c>
    </row>
    <row r="82" spans="1:22" s="22" customFormat="1" ht="28.15" customHeight="1" x14ac:dyDescent="0.25">
      <c r="A82" s="25" t="s">
        <v>295</v>
      </c>
      <c r="B82" s="55" t="s">
        <v>189</v>
      </c>
      <c r="C82" s="63">
        <v>217</v>
      </c>
      <c r="D82" s="26">
        <v>42486</v>
      </c>
      <c r="E82" s="87" t="s">
        <v>105</v>
      </c>
      <c r="F82" s="87" t="s">
        <v>131</v>
      </c>
      <c r="G82" s="27">
        <v>18</v>
      </c>
      <c r="H82" s="28">
        <v>211.31</v>
      </c>
      <c r="I82" s="27">
        <v>8</v>
      </c>
      <c r="J82" s="27">
        <v>4</v>
      </c>
      <c r="K82" s="27">
        <v>4</v>
      </c>
      <c r="L82" s="28">
        <v>211.31</v>
      </c>
      <c r="M82" s="28">
        <v>102.21</v>
      </c>
      <c r="N82" s="28">
        <v>109.10000000000001</v>
      </c>
      <c r="O82" s="90">
        <v>8291297.2560000001</v>
      </c>
      <c r="P82" s="19">
        <v>6909414.3799999999</v>
      </c>
      <c r="Q82" s="90">
        <v>6702131.9500000002</v>
      </c>
      <c r="R82" s="56">
        <v>196918.31</v>
      </c>
      <c r="S82" s="19">
        <v>10364.120000000001</v>
      </c>
      <c r="T82" s="19">
        <v>1312788.74</v>
      </c>
      <c r="U82" s="19">
        <v>69094.14</v>
      </c>
      <c r="V82" s="90">
        <v>0</v>
      </c>
    </row>
    <row r="83" spans="1:22" s="22" customFormat="1" ht="28.15" customHeight="1" x14ac:dyDescent="0.25">
      <c r="A83" s="25" t="s">
        <v>296</v>
      </c>
      <c r="B83" s="55" t="s">
        <v>28</v>
      </c>
      <c r="C83" s="63">
        <v>97</v>
      </c>
      <c r="D83" s="26">
        <v>42416</v>
      </c>
      <c r="E83" s="87" t="s">
        <v>105</v>
      </c>
      <c r="F83" s="87" t="s">
        <v>131</v>
      </c>
      <c r="G83" s="27">
        <v>11</v>
      </c>
      <c r="H83" s="28">
        <v>205.3</v>
      </c>
      <c r="I83" s="27">
        <v>6</v>
      </c>
      <c r="J83" s="27">
        <v>6</v>
      </c>
      <c r="K83" s="27">
        <v>0</v>
      </c>
      <c r="L83" s="28">
        <v>205.3</v>
      </c>
      <c r="M83" s="28">
        <v>205.3</v>
      </c>
      <c r="N83" s="28">
        <v>0</v>
      </c>
      <c r="O83" s="90">
        <v>8055479.2800000003</v>
      </c>
      <c r="P83" s="19">
        <v>6712899.4000000004</v>
      </c>
      <c r="Q83" s="90">
        <v>6511512.4199999999</v>
      </c>
      <c r="R83" s="56">
        <v>191317.63</v>
      </c>
      <c r="S83" s="19">
        <v>10069.35</v>
      </c>
      <c r="T83" s="19">
        <v>1275450.8899999999</v>
      </c>
      <c r="U83" s="19">
        <v>67128.990000000005</v>
      </c>
      <c r="V83" s="90">
        <v>0</v>
      </c>
    </row>
    <row r="84" spans="1:22" s="22" customFormat="1" ht="28.15" customHeight="1" x14ac:dyDescent="0.25">
      <c r="A84" s="25" t="s">
        <v>297</v>
      </c>
      <c r="B84" s="55" t="s">
        <v>217</v>
      </c>
      <c r="C84" s="25">
        <v>356</v>
      </c>
      <c r="D84" s="26">
        <v>42508</v>
      </c>
      <c r="E84" s="87" t="s">
        <v>105</v>
      </c>
      <c r="F84" s="87" t="s">
        <v>131</v>
      </c>
      <c r="G84" s="27">
        <v>6</v>
      </c>
      <c r="H84" s="28">
        <v>88.2</v>
      </c>
      <c r="I84" s="27">
        <v>4</v>
      </c>
      <c r="J84" s="27">
        <v>0</v>
      </c>
      <c r="K84" s="27">
        <v>4</v>
      </c>
      <c r="L84" s="28">
        <v>88.2</v>
      </c>
      <c r="M84" s="28">
        <v>0</v>
      </c>
      <c r="N84" s="28">
        <v>88.2</v>
      </c>
      <c r="O84" s="90">
        <v>3460756.3200000003</v>
      </c>
      <c r="P84" s="19">
        <v>2883963.6</v>
      </c>
      <c r="Q84" s="90">
        <v>2797444.69</v>
      </c>
      <c r="R84" s="56">
        <v>82192.960000000006</v>
      </c>
      <c r="S84" s="19">
        <v>4325.95</v>
      </c>
      <c r="T84" s="19">
        <v>547953.07999999996</v>
      </c>
      <c r="U84" s="19">
        <v>28839.64</v>
      </c>
      <c r="V84" s="90">
        <v>0</v>
      </c>
    </row>
    <row r="85" spans="1:22" s="22" customFormat="1" ht="28.15" customHeight="1" x14ac:dyDescent="0.25">
      <c r="A85" s="25" t="s">
        <v>298</v>
      </c>
      <c r="B85" s="55" t="s">
        <v>218</v>
      </c>
      <c r="C85" s="25">
        <v>357</v>
      </c>
      <c r="D85" s="26">
        <v>42508</v>
      </c>
      <c r="E85" s="87" t="s">
        <v>105</v>
      </c>
      <c r="F85" s="87" t="s">
        <v>131</v>
      </c>
      <c r="G85" s="27">
        <v>2</v>
      </c>
      <c r="H85" s="28">
        <v>111.1</v>
      </c>
      <c r="I85" s="27">
        <v>2</v>
      </c>
      <c r="J85" s="27">
        <v>0</v>
      </c>
      <c r="K85" s="27">
        <v>2</v>
      </c>
      <c r="L85" s="28">
        <v>111.1</v>
      </c>
      <c r="M85" s="28">
        <v>0</v>
      </c>
      <c r="N85" s="28">
        <v>111.1</v>
      </c>
      <c r="O85" s="90">
        <v>4359297.3599999994</v>
      </c>
      <c r="P85" s="19">
        <v>3632747.8</v>
      </c>
      <c r="Q85" s="90">
        <v>3523765.37</v>
      </c>
      <c r="R85" s="56">
        <v>103533.31</v>
      </c>
      <c r="S85" s="19">
        <v>5449.12</v>
      </c>
      <c r="T85" s="19">
        <v>690222.07999999996</v>
      </c>
      <c r="U85" s="19">
        <v>36327.480000000003</v>
      </c>
      <c r="V85" s="90">
        <v>0</v>
      </c>
    </row>
    <row r="86" spans="1:22" s="22" customFormat="1" ht="28.15" customHeight="1" x14ac:dyDescent="0.25">
      <c r="A86" s="98" t="s">
        <v>36</v>
      </c>
      <c r="B86" s="99"/>
      <c r="C86" s="25" t="s">
        <v>17</v>
      </c>
      <c r="D86" s="25" t="s">
        <v>17</v>
      </c>
      <c r="E86" s="73" t="s">
        <v>17</v>
      </c>
      <c r="F86" s="84" t="s">
        <v>17</v>
      </c>
      <c r="G86" s="27">
        <v>56</v>
      </c>
      <c r="H86" s="28">
        <v>1067.2</v>
      </c>
      <c r="I86" s="27">
        <v>25</v>
      </c>
      <c r="J86" s="27">
        <v>11</v>
      </c>
      <c r="K86" s="27">
        <v>14</v>
      </c>
      <c r="L86" s="28">
        <v>1020.9</v>
      </c>
      <c r="M86" s="28">
        <v>463</v>
      </c>
      <c r="N86" s="28">
        <v>557.9</v>
      </c>
      <c r="O86" s="90">
        <v>40057665.839999996</v>
      </c>
      <c r="P86" s="19">
        <v>33381388.199999999</v>
      </c>
      <c r="Q86" s="90">
        <v>32379946.539999999</v>
      </c>
      <c r="R86" s="56">
        <v>951369.54970000032</v>
      </c>
      <c r="S86" s="19">
        <v>50072.106300000036</v>
      </c>
      <c r="T86" s="19">
        <v>6342463.7599999998</v>
      </c>
      <c r="U86" s="19">
        <v>333813.88</v>
      </c>
      <c r="V86" s="90">
        <v>0</v>
      </c>
    </row>
    <row r="87" spans="1:22" s="22" customFormat="1" ht="28.15" customHeight="1" x14ac:dyDescent="0.25">
      <c r="A87" s="30" t="s">
        <v>299</v>
      </c>
      <c r="B87" s="55" t="s">
        <v>203</v>
      </c>
      <c r="C87" s="63" t="s">
        <v>37</v>
      </c>
      <c r="D87" s="26">
        <v>41085</v>
      </c>
      <c r="E87" s="87" t="s">
        <v>105</v>
      </c>
      <c r="F87" s="87" t="s">
        <v>131</v>
      </c>
      <c r="G87" s="27">
        <v>2</v>
      </c>
      <c r="H87" s="28">
        <v>94.2</v>
      </c>
      <c r="I87" s="27">
        <v>2</v>
      </c>
      <c r="J87" s="27">
        <v>0</v>
      </c>
      <c r="K87" s="27">
        <v>2</v>
      </c>
      <c r="L87" s="28">
        <v>94.2</v>
      </c>
      <c r="M87" s="28">
        <v>0</v>
      </c>
      <c r="N87" s="28">
        <v>94.2</v>
      </c>
      <c r="O87" s="90">
        <v>3696181.9200000004</v>
      </c>
      <c r="P87" s="19">
        <v>3080151.6</v>
      </c>
      <c r="Q87" s="90">
        <v>2987747.05</v>
      </c>
      <c r="R87" s="56">
        <v>87784.320000000007</v>
      </c>
      <c r="S87" s="19">
        <v>4620.2299999999996</v>
      </c>
      <c r="T87" s="19">
        <v>585228.80000000005</v>
      </c>
      <c r="U87" s="19">
        <v>30801.52</v>
      </c>
      <c r="V87" s="90">
        <v>0</v>
      </c>
    </row>
    <row r="88" spans="1:22" s="22" customFormat="1" ht="28.15" customHeight="1" x14ac:dyDescent="0.25">
      <c r="A88" s="30" t="s">
        <v>236</v>
      </c>
      <c r="B88" s="55" t="s">
        <v>38</v>
      </c>
      <c r="C88" s="63" t="s">
        <v>39</v>
      </c>
      <c r="D88" s="26">
        <v>41085</v>
      </c>
      <c r="E88" s="87" t="s">
        <v>105</v>
      </c>
      <c r="F88" s="87" t="s">
        <v>131</v>
      </c>
      <c r="G88" s="27">
        <v>2</v>
      </c>
      <c r="H88" s="28">
        <v>92.6</v>
      </c>
      <c r="I88" s="27">
        <v>1</v>
      </c>
      <c r="J88" s="27">
        <v>0</v>
      </c>
      <c r="K88" s="27">
        <v>1</v>
      </c>
      <c r="L88" s="28">
        <v>46.3</v>
      </c>
      <c r="M88" s="28">
        <v>0</v>
      </c>
      <c r="N88" s="28">
        <v>46.3</v>
      </c>
      <c r="O88" s="90">
        <v>1816700.88</v>
      </c>
      <c r="P88" s="19">
        <v>1513917.4</v>
      </c>
      <c r="Q88" s="90">
        <v>1468499.88</v>
      </c>
      <c r="R88" s="56">
        <v>43146.64</v>
      </c>
      <c r="S88" s="19">
        <v>2270.88</v>
      </c>
      <c r="T88" s="19">
        <v>287644.31</v>
      </c>
      <c r="U88" s="19">
        <v>15139.17</v>
      </c>
      <c r="V88" s="90">
        <v>0</v>
      </c>
    </row>
    <row r="89" spans="1:22" s="22" customFormat="1" ht="28.15" customHeight="1" x14ac:dyDescent="0.25">
      <c r="A89" s="30" t="s">
        <v>237</v>
      </c>
      <c r="B89" s="55" t="s">
        <v>40</v>
      </c>
      <c r="C89" s="63" t="s">
        <v>41</v>
      </c>
      <c r="D89" s="26">
        <v>41085</v>
      </c>
      <c r="E89" s="87" t="s">
        <v>105</v>
      </c>
      <c r="F89" s="87" t="s">
        <v>131</v>
      </c>
      <c r="G89" s="27">
        <v>14</v>
      </c>
      <c r="H89" s="28">
        <v>142.5</v>
      </c>
      <c r="I89" s="27">
        <v>4</v>
      </c>
      <c r="J89" s="27">
        <v>3</v>
      </c>
      <c r="K89" s="27">
        <v>1</v>
      </c>
      <c r="L89" s="28">
        <v>142.5</v>
      </c>
      <c r="M89" s="28">
        <v>107.1</v>
      </c>
      <c r="N89" s="28">
        <v>35.4</v>
      </c>
      <c r="O89" s="90">
        <v>5591358</v>
      </c>
      <c r="P89" s="19">
        <v>4659465</v>
      </c>
      <c r="Q89" s="90">
        <v>4519681.05</v>
      </c>
      <c r="R89" s="56">
        <v>132794.75</v>
      </c>
      <c r="S89" s="19">
        <v>6989.2</v>
      </c>
      <c r="T89" s="19">
        <v>885298.35</v>
      </c>
      <c r="U89" s="19">
        <v>46594.65</v>
      </c>
      <c r="V89" s="90">
        <v>0</v>
      </c>
    </row>
    <row r="90" spans="1:22" s="22" customFormat="1" ht="28.15" customHeight="1" x14ac:dyDescent="0.25">
      <c r="A90" s="30" t="s">
        <v>300</v>
      </c>
      <c r="B90" s="55" t="s">
        <v>44</v>
      </c>
      <c r="C90" s="63" t="s">
        <v>45</v>
      </c>
      <c r="D90" s="26">
        <v>41085</v>
      </c>
      <c r="E90" s="87" t="s">
        <v>105</v>
      </c>
      <c r="F90" s="87" t="s">
        <v>131</v>
      </c>
      <c r="G90" s="27">
        <v>4</v>
      </c>
      <c r="H90" s="28">
        <v>109.1</v>
      </c>
      <c r="I90" s="27">
        <v>2</v>
      </c>
      <c r="J90" s="27">
        <v>1</v>
      </c>
      <c r="K90" s="27">
        <v>1</v>
      </c>
      <c r="L90" s="28">
        <v>109.1</v>
      </c>
      <c r="M90" s="28">
        <v>60.8</v>
      </c>
      <c r="N90" s="28">
        <v>48.3</v>
      </c>
      <c r="O90" s="90">
        <v>4280822.1599999992</v>
      </c>
      <c r="P90" s="19">
        <v>3567351.8</v>
      </c>
      <c r="Q90" s="90">
        <v>3460331.25</v>
      </c>
      <c r="R90" s="56">
        <v>101669.52</v>
      </c>
      <c r="S90" s="19">
        <v>5351.03</v>
      </c>
      <c r="T90" s="19">
        <v>677796.84</v>
      </c>
      <c r="U90" s="19">
        <v>35673.519999999997</v>
      </c>
      <c r="V90" s="90">
        <v>0</v>
      </c>
    </row>
    <row r="91" spans="1:22" s="22" customFormat="1" ht="28.15" customHeight="1" x14ac:dyDescent="0.25">
      <c r="A91" s="25" t="s">
        <v>301</v>
      </c>
      <c r="B91" s="55" t="s">
        <v>46</v>
      </c>
      <c r="C91" s="63" t="s">
        <v>47</v>
      </c>
      <c r="D91" s="26">
        <v>41085</v>
      </c>
      <c r="E91" s="87" t="s">
        <v>105</v>
      </c>
      <c r="F91" s="87" t="s">
        <v>131</v>
      </c>
      <c r="G91" s="27">
        <v>5</v>
      </c>
      <c r="H91" s="28">
        <v>142.9</v>
      </c>
      <c r="I91" s="27">
        <v>4</v>
      </c>
      <c r="J91" s="27">
        <v>0</v>
      </c>
      <c r="K91" s="27">
        <v>4</v>
      </c>
      <c r="L91" s="28">
        <v>142.9</v>
      </c>
      <c r="M91" s="28">
        <v>0</v>
      </c>
      <c r="N91" s="28">
        <v>142.9</v>
      </c>
      <c r="O91" s="90">
        <v>5607053.04</v>
      </c>
      <c r="P91" s="19">
        <v>4672544.2</v>
      </c>
      <c r="Q91" s="90">
        <v>4532367.87</v>
      </c>
      <c r="R91" s="56">
        <v>133167.50970000032</v>
      </c>
      <c r="S91" s="19">
        <v>7008.816300000035</v>
      </c>
      <c r="T91" s="19">
        <v>887783.4</v>
      </c>
      <c r="U91" s="19">
        <v>46725.440000000002</v>
      </c>
      <c r="V91" s="90">
        <v>0</v>
      </c>
    </row>
    <row r="92" spans="1:22" s="22" customFormat="1" ht="28.15" customHeight="1" x14ac:dyDescent="0.25">
      <c r="A92" s="30" t="s">
        <v>302</v>
      </c>
      <c r="B92" s="55" t="s">
        <v>80</v>
      </c>
      <c r="C92" s="64" t="s">
        <v>69</v>
      </c>
      <c r="D92" s="26">
        <v>41085</v>
      </c>
      <c r="E92" s="87" t="s">
        <v>105</v>
      </c>
      <c r="F92" s="87" t="s">
        <v>131</v>
      </c>
      <c r="G92" s="27">
        <v>5</v>
      </c>
      <c r="H92" s="28">
        <v>100.9</v>
      </c>
      <c r="I92" s="27">
        <v>2</v>
      </c>
      <c r="J92" s="27">
        <v>1</v>
      </c>
      <c r="K92" s="27">
        <v>1</v>
      </c>
      <c r="L92" s="28">
        <v>100.9</v>
      </c>
      <c r="M92" s="28">
        <v>71.900000000000006</v>
      </c>
      <c r="N92" s="28">
        <v>29</v>
      </c>
      <c r="O92" s="90">
        <v>3959073.84</v>
      </c>
      <c r="P92" s="19">
        <v>3299228.2</v>
      </c>
      <c r="Q92" s="90">
        <v>3200251.35</v>
      </c>
      <c r="R92" s="56">
        <v>94028</v>
      </c>
      <c r="S92" s="19">
        <v>4948.8500000000004</v>
      </c>
      <c r="T92" s="19">
        <v>626853.36</v>
      </c>
      <c r="U92" s="19">
        <v>32992.28</v>
      </c>
      <c r="V92" s="90">
        <v>0</v>
      </c>
    </row>
    <row r="93" spans="1:22" s="22" customFormat="1" ht="28.15" customHeight="1" x14ac:dyDescent="0.25">
      <c r="A93" s="30" t="s">
        <v>303</v>
      </c>
      <c r="B93" s="55" t="s">
        <v>81</v>
      </c>
      <c r="C93" s="64" t="s">
        <v>82</v>
      </c>
      <c r="D93" s="26">
        <v>41085</v>
      </c>
      <c r="E93" s="87" t="s">
        <v>105</v>
      </c>
      <c r="F93" s="87" t="s">
        <v>131</v>
      </c>
      <c r="G93" s="27">
        <v>9</v>
      </c>
      <c r="H93" s="28">
        <v>165.4</v>
      </c>
      <c r="I93" s="27">
        <v>4</v>
      </c>
      <c r="J93" s="27">
        <v>2</v>
      </c>
      <c r="K93" s="27">
        <v>2</v>
      </c>
      <c r="L93" s="28">
        <v>165.4</v>
      </c>
      <c r="M93" s="28">
        <v>77.8</v>
      </c>
      <c r="N93" s="28">
        <v>87.6</v>
      </c>
      <c r="O93" s="90">
        <v>6489899.04</v>
      </c>
      <c r="P93" s="19">
        <v>5408249.2000000002</v>
      </c>
      <c r="Q93" s="90">
        <v>5246001.72</v>
      </c>
      <c r="R93" s="56">
        <v>154135.1</v>
      </c>
      <c r="S93" s="19">
        <v>8112.38</v>
      </c>
      <c r="T93" s="19">
        <v>1027567.35</v>
      </c>
      <c r="U93" s="19">
        <v>54082.49</v>
      </c>
      <c r="V93" s="90">
        <v>0</v>
      </c>
    </row>
    <row r="94" spans="1:22" s="22" customFormat="1" ht="28.15" customHeight="1" x14ac:dyDescent="0.25">
      <c r="A94" s="30" t="s">
        <v>304</v>
      </c>
      <c r="B94" s="55" t="s">
        <v>234</v>
      </c>
      <c r="C94" s="64" t="s">
        <v>112</v>
      </c>
      <c r="D94" s="26">
        <v>41085</v>
      </c>
      <c r="E94" s="87" t="s">
        <v>105</v>
      </c>
      <c r="F94" s="87" t="s">
        <v>131</v>
      </c>
      <c r="G94" s="27">
        <v>11</v>
      </c>
      <c r="H94" s="28">
        <v>177.7</v>
      </c>
      <c r="I94" s="27">
        <v>4</v>
      </c>
      <c r="J94" s="27">
        <v>3</v>
      </c>
      <c r="K94" s="27">
        <v>1</v>
      </c>
      <c r="L94" s="28">
        <v>177.7</v>
      </c>
      <c r="M94" s="28">
        <v>124.79999999999998</v>
      </c>
      <c r="N94" s="28">
        <v>52.9</v>
      </c>
      <c r="O94" s="90">
        <v>6972521.5199999996</v>
      </c>
      <c r="P94" s="19">
        <v>5810434.5999999996</v>
      </c>
      <c r="Q94" s="90">
        <v>5636121.5599999996</v>
      </c>
      <c r="R94" s="56">
        <v>165597.39000000001</v>
      </c>
      <c r="S94" s="19">
        <v>8715.65</v>
      </c>
      <c r="T94" s="19">
        <v>1103982.57</v>
      </c>
      <c r="U94" s="19">
        <v>58104.35</v>
      </c>
      <c r="V94" s="90">
        <v>0</v>
      </c>
    </row>
    <row r="95" spans="1:22" s="22" customFormat="1" ht="28.15" customHeight="1" x14ac:dyDescent="0.25">
      <c r="A95" s="30" t="s">
        <v>305</v>
      </c>
      <c r="B95" s="55" t="s">
        <v>247</v>
      </c>
      <c r="C95" s="64" t="s">
        <v>114</v>
      </c>
      <c r="D95" s="26">
        <v>41085</v>
      </c>
      <c r="E95" s="87" t="s">
        <v>105</v>
      </c>
      <c r="F95" s="87" t="s">
        <v>131</v>
      </c>
      <c r="G95" s="27">
        <v>4</v>
      </c>
      <c r="H95" s="28">
        <v>41.9</v>
      </c>
      <c r="I95" s="27">
        <v>2</v>
      </c>
      <c r="J95" s="27">
        <v>1</v>
      </c>
      <c r="K95" s="27">
        <v>1</v>
      </c>
      <c r="L95" s="28">
        <v>41.9</v>
      </c>
      <c r="M95" s="28">
        <v>20.6</v>
      </c>
      <c r="N95" s="28">
        <v>21.3</v>
      </c>
      <c r="O95" s="90">
        <v>1644055.4400000002</v>
      </c>
      <c r="P95" s="19">
        <v>1370046.2</v>
      </c>
      <c r="Q95" s="90">
        <v>1328944.81</v>
      </c>
      <c r="R95" s="56">
        <v>39046.32</v>
      </c>
      <c r="S95" s="19">
        <v>2055.0700000000002</v>
      </c>
      <c r="T95" s="19">
        <v>260308.78</v>
      </c>
      <c r="U95" s="19">
        <v>13700.46</v>
      </c>
      <c r="V95" s="90">
        <v>0</v>
      </c>
    </row>
    <row r="96" spans="1:22" s="22" customFormat="1" ht="28.15" customHeight="1" x14ac:dyDescent="0.25">
      <c r="A96" s="98" t="s">
        <v>32</v>
      </c>
      <c r="B96" s="99"/>
      <c r="C96" s="25" t="s">
        <v>17</v>
      </c>
      <c r="D96" s="25" t="s">
        <v>17</v>
      </c>
      <c r="E96" s="73" t="s">
        <v>17</v>
      </c>
      <c r="F96" s="84" t="s">
        <v>17</v>
      </c>
      <c r="G96" s="27">
        <v>68</v>
      </c>
      <c r="H96" s="28">
        <v>1887.1</v>
      </c>
      <c r="I96" s="27">
        <v>41</v>
      </c>
      <c r="J96" s="27">
        <v>18</v>
      </c>
      <c r="K96" s="27">
        <v>23</v>
      </c>
      <c r="L96" s="28">
        <v>1639.6999999999998</v>
      </c>
      <c r="M96" s="28">
        <v>812.40000000000009</v>
      </c>
      <c r="N96" s="28">
        <v>827.3</v>
      </c>
      <c r="O96" s="90">
        <v>64337892.730000004</v>
      </c>
      <c r="P96" s="19">
        <v>53614910.599999994</v>
      </c>
      <c r="Q96" s="90">
        <v>52006463.280000001</v>
      </c>
      <c r="R96" s="90">
        <v>1528024.9500000002</v>
      </c>
      <c r="S96" s="90">
        <v>80422.37</v>
      </c>
      <c r="T96" s="90">
        <v>10186833.02</v>
      </c>
      <c r="U96" s="90">
        <v>536149.11</v>
      </c>
      <c r="V96" s="90">
        <v>0</v>
      </c>
    </row>
    <row r="97" spans="1:22" s="22" customFormat="1" ht="28.15" customHeight="1" x14ac:dyDescent="0.25">
      <c r="A97" s="30" t="s">
        <v>306</v>
      </c>
      <c r="B97" s="55" t="s">
        <v>229</v>
      </c>
      <c r="C97" s="63" t="s">
        <v>239</v>
      </c>
      <c r="D97" s="26">
        <v>42479</v>
      </c>
      <c r="E97" s="87" t="s">
        <v>105</v>
      </c>
      <c r="F97" s="87" t="s">
        <v>131</v>
      </c>
      <c r="G97" s="27">
        <v>26</v>
      </c>
      <c r="H97" s="28">
        <v>886.7</v>
      </c>
      <c r="I97" s="27">
        <v>21</v>
      </c>
      <c r="J97" s="27">
        <v>9</v>
      </c>
      <c r="K97" s="27">
        <v>12</v>
      </c>
      <c r="L97" s="28">
        <v>735.9</v>
      </c>
      <c r="M97" s="28">
        <v>348.6</v>
      </c>
      <c r="N97" s="28">
        <v>387.3</v>
      </c>
      <c r="O97" s="90">
        <v>28874949.849999998</v>
      </c>
      <c r="P97" s="19">
        <v>24062458.199999999</v>
      </c>
      <c r="Q97" s="90">
        <v>23340584.449999999</v>
      </c>
      <c r="R97" s="56">
        <v>685780.06</v>
      </c>
      <c r="S97" s="19">
        <v>36093.69</v>
      </c>
      <c r="T97" s="19">
        <v>4571867.0599999996</v>
      </c>
      <c r="U97" s="19">
        <v>240624.59</v>
      </c>
      <c r="V97" s="90">
        <v>0</v>
      </c>
    </row>
    <row r="98" spans="1:22" s="22" customFormat="1" ht="28.15" customHeight="1" x14ac:dyDescent="0.25">
      <c r="A98" s="25" t="s">
        <v>307</v>
      </c>
      <c r="B98" s="55" t="s">
        <v>230</v>
      </c>
      <c r="C98" s="64" t="s">
        <v>239</v>
      </c>
      <c r="D98" s="26">
        <v>42479</v>
      </c>
      <c r="E98" s="87" t="s">
        <v>105</v>
      </c>
      <c r="F98" s="87" t="s">
        <v>131</v>
      </c>
      <c r="G98" s="27">
        <v>42</v>
      </c>
      <c r="H98" s="28">
        <v>1000.4</v>
      </c>
      <c r="I98" s="27">
        <v>20</v>
      </c>
      <c r="J98" s="27">
        <v>9</v>
      </c>
      <c r="K98" s="27">
        <v>11</v>
      </c>
      <c r="L98" s="28">
        <v>903.8</v>
      </c>
      <c r="M98" s="28">
        <v>463.8</v>
      </c>
      <c r="N98" s="28">
        <v>440</v>
      </c>
      <c r="O98" s="90">
        <v>35462942.880000003</v>
      </c>
      <c r="P98" s="19">
        <v>29552452.399999999</v>
      </c>
      <c r="Q98" s="90">
        <v>28665878.829999998</v>
      </c>
      <c r="R98" s="56">
        <v>842244.89</v>
      </c>
      <c r="S98" s="19">
        <v>44328.68</v>
      </c>
      <c r="T98" s="19">
        <v>5614965.96</v>
      </c>
      <c r="U98" s="19">
        <v>295524.52</v>
      </c>
      <c r="V98" s="90">
        <v>0</v>
      </c>
    </row>
    <row r="99" spans="1:22" s="22" customFormat="1" ht="28.15" customHeight="1" x14ac:dyDescent="0.25">
      <c r="A99" s="98" t="s">
        <v>30</v>
      </c>
      <c r="B99" s="99"/>
      <c r="C99" s="25" t="s">
        <v>17</v>
      </c>
      <c r="D99" s="25" t="s">
        <v>17</v>
      </c>
      <c r="E99" s="73" t="s">
        <v>17</v>
      </c>
      <c r="F99" s="84" t="s">
        <v>17</v>
      </c>
      <c r="G99" s="27">
        <v>79</v>
      </c>
      <c r="H99" s="28">
        <v>1189.49</v>
      </c>
      <c r="I99" s="27">
        <v>37</v>
      </c>
      <c r="J99" s="27">
        <v>17</v>
      </c>
      <c r="K99" s="27">
        <v>20</v>
      </c>
      <c r="L99" s="28">
        <v>1189.49</v>
      </c>
      <c r="M99" s="28">
        <v>592.30999999999995</v>
      </c>
      <c r="N99" s="28">
        <v>597.18000000000006</v>
      </c>
      <c r="O99" s="90">
        <v>46672732.819999993</v>
      </c>
      <c r="P99" s="90">
        <v>38893944.019999996</v>
      </c>
      <c r="Q99" s="90">
        <v>37727125.689999998</v>
      </c>
      <c r="R99" s="90">
        <v>1108477.4099999999</v>
      </c>
      <c r="S99" s="90">
        <v>58340.92</v>
      </c>
      <c r="T99" s="90">
        <v>7389849.3599999994</v>
      </c>
      <c r="U99" s="90">
        <v>388939.44</v>
      </c>
      <c r="V99" s="90">
        <v>0</v>
      </c>
    </row>
    <row r="100" spans="1:22" s="22" customFormat="1" ht="28.15" customHeight="1" x14ac:dyDescent="0.25">
      <c r="A100" s="25" t="s">
        <v>308</v>
      </c>
      <c r="B100" s="55" t="s">
        <v>106</v>
      </c>
      <c r="C100" s="25">
        <v>63</v>
      </c>
      <c r="D100" s="26">
        <v>41027</v>
      </c>
      <c r="E100" s="87" t="s">
        <v>105</v>
      </c>
      <c r="F100" s="87" t="s">
        <v>131</v>
      </c>
      <c r="G100" s="27">
        <v>11</v>
      </c>
      <c r="H100" s="28">
        <v>238.27</v>
      </c>
      <c r="I100" s="27">
        <v>6</v>
      </c>
      <c r="J100" s="27">
        <v>5</v>
      </c>
      <c r="K100" s="27">
        <v>1</v>
      </c>
      <c r="L100" s="28">
        <v>238.27</v>
      </c>
      <c r="M100" s="28">
        <v>203.32</v>
      </c>
      <c r="N100" s="28">
        <v>34.950000000000003</v>
      </c>
      <c r="O100" s="90">
        <v>9349142.9499999993</v>
      </c>
      <c r="P100" s="19">
        <v>7790952.46</v>
      </c>
      <c r="Q100" s="90">
        <v>7557223.8799999999</v>
      </c>
      <c r="R100" s="56">
        <v>222042.15</v>
      </c>
      <c r="S100" s="19">
        <v>11686.43</v>
      </c>
      <c r="T100" s="19">
        <v>1480280.97</v>
      </c>
      <c r="U100" s="19">
        <v>77909.52</v>
      </c>
      <c r="V100" s="90">
        <v>0</v>
      </c>
    </row>
    <row r="101" spans="1:22" s="22" customFormat="1" ht="28.15" customHeight="1" x14ac:dyDescent="0.25">
      <c r="A101" s="25" t="s">
        <v>309</v>
      </c>
      <c r="B101" s="55" t="s">
        <v>107</v>
      </c>
      <c r="C101" s="25">
        <v>65</v>
      </c>
      <c r="D101" s="26">
        <v>41027</v>
      </c>
      <c r="E101" s="87" t="s">
        <v>105</v>
      </c>
      <c r="F101" s="87" t="s">
        <v>131</v>
      </c>
      <c r="G101" s="27">
        <v>16</v>
      </c>
      <c r="H101" s="28">
        <v>343.49</v>
      </c>
      <c r="I101" s="27">
        <v>11</v>
      </c>
      <c r="J101" s="27">
        <v>11</v>
      </c>
      <c r="K101" s="27">
        <v>0</v>
      </c>
      <c r="L101" s="28">
        <v>343.49</v>
      </c>
      <c r="M101" s="28">
        <v>343.49</v>
      </c>
      <c r="N101" s="28">
        <v>0</v>
      </c>
      <c r="O101" s="90">
        <v>13477723.219999999</v>
      </c>
      <c r="P101" s="19">
        <v>11231436.02</v>
      </c>
      <c r="Q101" s="90">
        <v>10894492.939999999</v>
      </c>
      <c r="R101" s="56">
        <v>320095.93</v>
      </c>
      <c r="S101" s="19">
        <v>16847.150000000001</v>
      </c>
      <c r="T101" s="19">
        <v>2133972.84</v>
      </c>
      <c r="U101" s="19">
        <v>112314.36</v>
      </c>
      <c r="V101" s="90">
        <v>0</v>
      </c>
    </row>
    <row r="102" spans="1:22" s="22" customFormat="1" ht="28.15" customHeight="1" x14ac:dyDescent="0.25">
      <c r="A102" s="30" t="s">
        <v>310</v>
      </c>
      <c r="B102" s="55" t="s">
        <v>129</v>
      </c>
      <c r="C102" s="64" t="s">
        <v>130</v>
      </c>
      <c r="D102" s="26">
        <v>41027</v>
      </c>
      <c r="E102" s="87" t="s">
        <v>105</v>
      </c>
      <c r="F102" s="87" t="s">
        <v>131</v>
      </c>
      <c r="G102" s="27">
        <v>4</v>
      </c>
      <c r="H102" s="28">
        <v>91</v>
      </c>
      <c r="I102" s="27">
        <v>2</v>
      </c>
      <c r="J102" s="27">
        <v>1</v>
      </c>
      <c r="K102" s="27">
        <v>1</v>
      </c>
      <c r="L102" s="28">
        <v>91</v>
      </c>
      <c r="M102" s="28">
        <v>45.5</v>
      </c>
      <c r="N102" s="28">
        <v>45.5</v>
      </c>
      <c r="O102" s="90">
        <v>3570621.5999999996</v>
      </c>
      <c r="P102" s="19">
        <v>2975518</v>
      </c>
      <c r="Q102" s="90">
        <v>2886252.46</v>
      </c>
      <c r="R102" s="56">
        <v>84802.26</v>
      </c>
      <c r="S102" s="19">
        <v>4463.28</v>
      </c>
      <c r="T102" s="19">
        <v>565348.42000000004</v>
      </c>
      <c r="U102" s="19">
        <v>29755.18</v>
      </c>
      <c r="V102" s="90">
        <v>0</v>
      </c>
    </row>
    <row r="103" spans="1:22" s="22" customFormat="1" ht="28.15" customHeight="1" x14ac:dyDescent="0.25">
      <c r="A103" s="30" t="s">
        <v>311</v>
      </c>
      <c r="B103" s="55" t="s">
        <v>59</v>
      </c>
      <c r="C103" s="63">
        <v>72</v>
      </c>
      <c r="D103" s="26">
        <v>41027</v>
      </c>
      <c r="E103" s="87" t="s">
        <v>105</v>
      </c>
      <c r="F103" s="87" t="s">
        <v>131</v>
      </c>
      <c r="G103" s="27">
        <v>48</v>
      </c>
      <c r="H103" s="28">
        <v>516.73</v>
      </c>
      <c r="I103" s="27">
        <v>18</v>
      </c>
      <c r="J103" s="27">
        <v>0</v>
      </c>
      <c r="K103" s="27">
        <v>18</v>
      </c>
      <c r="L103" s="28">
        <v>516.73</v>
      </c>
      <c r="M103" s="28">
        <v>0</v>
      </c>
      <c r="N103" s="28">
        <v>516.73</v>
      </c>
      <c r="O103" s="90">
        <v>20275245.049999997</v>
      </c>
      <c r="P103" s="19">
        <v>16896037.539999999</v>
      </c>
      <c r="Q103" s="90">
        <v>16389156.41</v>
      </c>
      <c r="R103" s="56">
        <v>481537.07</v>
      </c>
      <c r="S103" s="19">
        <v>25344.06</v>
      </c>
      <c r="T103" s="19">
        <v>3210247.13</v>
      </c>
      <c r="U103" s="19">
        <v>168960.38</v>
      </c>
      <c r="V103" s="90">
        <v>0</v>
      </c>
    </row>
    <row r="104" spans="1:22" s="22" customFormat="1" ht="28.15" customHeight="1" x14ac:dyDescent="0.25">
      <c r="A104" s="98" t="s">
        <v>48</v>
      </c>
      <c r="B104" s="99"/>
      <c r="C104" s="25" t="s">
        <v>17</v>
      </c>
      <c r="D104" s="25" t="s">
        <v>17</v>
      </c>
      <c r="E104" s="73" t="s">
        <v>17</v>
      </c>
      <c r="F104" s="84" t="s">
        <v>17</v>
      </c>
      <c r="G104" s="27">
        <v>156</v>
      </c>
      <c r="H104" s="28">
        <v>1901.05</v>
      </c>
      <c r="I104" s="27">
        <v>59</v>
      </c>
      <c r="J104" s="27">
        <v>33</v>
      </c>
      <c r="K104" s="27">
        <v>26</v>
      </c>
      <c r="L104" s="28">
        <v>1817.3899999999999</v>
      </c>
      <c r="M104" s="28">
        <v>989.03000000000009</v>
      </c>
      <c r="N104" s="28">
        <v>828.36</v>
      </c>
      <c r="O104" s="90">
        <v>78511248</v>
      </c>
      <c r="P104" s="19">
        <v>59425018.219999999</v>
      </c>
      <c r="Q104" s="90">
        <v>57642267.6734</v>
      </c>
      <c r="R104" s="56">
        <v>1426200.4400000002</v>
      </c>
      <c r="S104" s="19">
        <v>356550.11000000004</v>
      </c>
      <c r="T104" s="19">
        <v>15268983.819999998</v>
      </c>
      <c r="U104" s="19">
        <v>3817245.9599999995</v>
      </c>
      <c r="V104" s="90">
        <v>0</v>
      </c>
    </row>
    <row r="105" spans="1:22" s="22" customFormat="1" ht="28.15" customHeight="1" x14ac:dyDescent="0.25">
      <c r="A105" s="30" t="s">
        <v>312</v>
      </c>
      <c r="B105" s="55" t="s">
        <v>119</v>
      </c>
      <c r="C105" s="64" t="s">
        <v>120</v>
      </c>
      <c r="D105" s="26">
        <v>41479</v>
      </c>
      <c r="E105" s="87" t="s">
        <v>105</v>
      </c>
      <c r="F105" s="87" t="s">
        <v>131</v>
      </c>
      <c r="G105" s="27">
        <v>20</v>
      </c>
      <c r="H105" s="28">
        <v>269.99</v>
      </c>
      <c r="I105" s="27">
        <v>9</v>
      </c>
      <c r="J105" s="27">
        <v>6</v>
      </c>
      <c r="K105" s="27">
        <v>3</v>
      </c>
      <c r="L105" s="28">
        <v>269.99</v>
      </c>
      <c r="M105" s="28">
        <v>177.75</v>
      </c>
      <c r="N105" s="28">
        <v>92.24</v>
      </c>
      <c r="O105" s="90">
        <v>11663568</v>
      </c>
      <c r="P105" s="19">
        <v>8828133.0199999996</v>
      </c>
      <c r="Q105" s="90">
        <v>8563289.0299999993</v>
      </c>
      <c r="R105" s="56">
        <v>211875.19</v>
      </c>
      <c r="S105" s="19">
        <v>52968.800000000003</v>
      </c>
      <c r="T105" s="19">
        <v>2268347.98</v>
      </c>
      <c r="U105" s="19">
        <v>567087</v>
      </c>
      <c r="V105" s="90">
        <v>0</v>
      </c>
    </row>
    <row r="106" spans="1:22" s="22" customFormat="1" ht="28.15" customHeight="1" x14ac:dyDescent="0.25">
      <c r="A106" s="30" t="s">
        <v>313</v>
      </c>
      <c r="B106" s="55" t="s">
        <v>90</v>
      </c>
      <c r="C106" s="64" t="s">
        <v>91</v>
      </c>
      <c r="D106" s="26">
        <v>41297</v>
      </c>
      <c r="E106" s="87" t="s">
        <v>105</v>
      </c>
      <c r="F106" s="87" t="s">
        <v>131</v>
      </c>
      <c r="G106" s="27">
        <v>45</v>
      </c>
      <c r="H106" s="28">
        <v>454.02</v>
      </c>
      <c r="I106" s="27">
        <v>15</v>
      </c>
      <c r="J106" s="27">
        <v>5</v>
      </c>
      <c r="K106" s="27">
        <v>10</v>
      </c>
      <c r="L106" s="28">
        <v>405.37</v>
      </c>
      <c r="M106" s="28">
        <v>136.35</v>
      </c>
      <c r="N106" s="28">
        <v>269.02</v>
      </c>
      <c r="O106" s="90">
        <v>17511984</v>
      </c>
      <c r="P106" s="19">
        <v>13254788.26</v>
      </c>
      <c r="Q106" s="90">
        <v>12857144.609999999</v>
      </c>
      <c r="R106" s="56">
        <v>318114.92</v>
      </c>
      <c r="S106" s="19">
        <v>79528.73</v>
      </c>
      <c r="T106" s="19">
        <v>3405756.59</v>
      </c>
      <c r="U106" s="19">
        <v>851439.15</v>
      </c>
      <c r="V106" s="90">
        <v>0</v>
      </c>
    </row>
    <row r="107" spans="1:22" s="22" customFormat="1" ht="28.15" customHeight="1" x14ac:dyDescent="0.25">
      <c r="A107" s="30" t="s">
        <v>314</v>
      </c>
      <c r="B107" s="55" t="s">
        <v>212</v>
      </c>
      <c r="C107" s="64" t="s">
        <v>99</v>
      </c>
      <c r="D107" s="26">
        <v>41311</v>
      </c>
      <c r="E107" s="87" t="s">
        <v>105</v>
      </c>
      <c r="F107" s="87" t="s">
        <v>131</v>
      </c>
      <c r="G107" s="27">
        <v>6</v>
      </c>
      <c r="H107" s="28">
        <v>178.96</v>
      </c>
      <c r="I107" s="27">
        <v>5</v>
      </c>
      <c r="J107" s="27">
        <v>4</v>
      </c>
      <c r="K107" s="27">
        <v>1</v>
      </c>
      <c r="L107" s="28">
        <v>143.94999999999999</v>
      </c>
      <c r="M107" s="28">
        <v>117.45</v>
      </c>
      <c r="N107" s="28">
        <v>26.5</v>
      </c>
      <c r="O107" s="90">
        <v>6218640</v>
      </c>
      <c r="P107" s="19">
        <v>4706877.0999999996</v>
      </c>
      <c r="Q107" s="90">
        <v>4565670.79</v>
      </c>
      <c r="R107" s="56">
        <v>112965.05</v>
      </c>
      <c r="S107" s="19">
        <v>28241.26</v>
      </c>
      <c r="T107" s="19">
        <v>1209410.32</v>
      </c>
      <c r="U107" s="19">
        <v>302352.58</v>
      </c>
      <c r="V107" s="90">
        <v>0</v>
      </c>
    </row>
    <row r="108" spans="1:22" s="22" customFormat="1" ht="28.15" customHeight="1" x14ac:dyDescent="0.25">
      <c r="A108" s="25" t="s">
        <v>315</v>
      </c>
      <c r="B108" s="55" t="s">
        <v>127</v>
      </c>
      <c r="C108" s="64" t="s">
        <v>128</v>
      </c>
      <c r="D108" s="26">
        <v>41374</v>
      </c>
      <c r="E108" s="87" t="s">
        <v>105</v>
      </c>
      <c r="F108" s="87" t="s">
        <v>131</v>
      </c>
      <c r="G108" s="27">
        <v>37</v>
      </c>
      <c r="H108" s="28">
        <v>372.58</v>
      </c>
      <c r="I108" s="27">
        <v>11</v>
      </c>
      <c r="J108" s="27">
        <v>2</v>
      </c>
      <c r="K108" s="27">
        <v>9</v>
      </c>
      <c r="L108" s="28">
        <v>372.58</v>
      </c>
      <c r="M108" s="28">
        <v>59.18</v>
      </c>
      <c r="N108" s="28">
        <v>313.39999999999998</v>
      </c>
      <c r="O108" s="90">
        <v>16095456.000000002</v>
      </c>
      <c r="P108" s="19">
        <v>12182620.84</v>
      </c>
      <c r="Q108" s="90">
        <v>11817142.210000001</v>
      </c>
      <c r="R108" s="56">
        <v>292382.90000000002</v>
      </c>
      <c r="S108" s="19">
        <v>73095.73</v>
      </c>
      <c r="T108" s="19">
        <v>3130268.13</v>
      </c>
      <c r="U108" s="19">
        <v>782567.03</v>
      </c>
      <c r="V108" s="90">
        <v>0</v>
      </c>
    </row>
    <row r="109" spans="1:22" s="22" customFormat="1" ht="28.15" customHeight="1" x14ac:dyDescent="0.25">
      <c r="A109" s="30" t="s">
        <v>316</v>
      </c>
      <c r="B109" s="55" t="s">
        <v>97</v>
      </c>
      <c r="C109" s="64" t="s">
        <v>98</v>
      </c>
      <c r="D109" s="26">
        <v>41373</v>
      </c>
      <c r="E109" s="87" t="s">
        <v>105</v>
      </c>
      <c r="F109" s="87" t="s">
        <v>131</v>
      </c>
      <c r="G109" s="27">
        <v>40</v>
      </c>
      <c r="H109" s="28">
        <v>552.29999999999995</v>
      </c>
      <c r="I109" s="27">
        <v>16</v>
      </c>
      <c r="J109" s="27">
        <v>14</v>
      </c>
      <c r="K109" s="27">
        <v>2</v>
      </c>
      <c r="L109" s="28">
        <v>552.29999999999995</v>
      </c>
      <c r="M109" s="28">
        <v>444.6</v>
      </c>
      <c r="N109" s="28">
        <v>107.7</v>
      </c>
      <c r="O109" s="90">
        <v>23859360</v>
      </c>
      <c r="P109" s="19">
        <v>18059105.399999999</v>
      </c>
      <c r="Q109" s="90">
        <v>17517332.239999998</v>
      </c>
      <c r="R109" s="56">
        <v>433418.53</v>
      </c>
      <c r="S109" s="19">
        <v>108354.63</v>
      </c>
      <c r="T109" s="19">
        <v>4640203.68</v>
      </c>
      <c r="U109" s="19">
        <v>1160050.92</v>
      </c>
      <c r="V109" s="90">
        <v>0</v>
      </c>
    </row>
    <row r="110" spans="1:22" s="22" customFormat="1" ht="28.15" customHeight="1" x14ac:dyDescent="0.25">
      <c r="A110" s="30" t="s">
        <v>317</v>
      </c>
      <c r="B110" s="55" t="s">
        <v>95</v>
      </c>
      <c r="C110" s="64" t="s">
        <v>96</v>
      </c>
      <c r="D110" s="26">
        <v>41247</v>
      </c>
      <c r="E110" s="87" t="s">
        <v>105</v>
      </c>
      <c r="F110" s="87" t="s">
        <v>131</v>
      </c>
      <c r="G110" s="27">
        <v>8</v>
      </c>
      <c r="H110" s="28">
        <v>73.2</v>
      </c>
      <c r="I110" s="27">
        <v>3</v>
      </c>
      <c r="J110" s="27">
        <v>2</v>
      </c>
      <c r="K110" s="27">
        <v>1</v>
      </c>
      <c r="L110" s="28">
        <v>73.2</v>
      </c>
      <c r="M110" s="28">
        <v>53.7</v>
      </c>
      <c r="N110" s="28">
        <v>19.5</v>
      </c>
      <c r="O110" s="90">
        <v>3162240</v>
      </c>
      <c r="P110" s="19">
        <v>2393493.6</v>
      </c>
      <c r="Q110" s="90">
        <v>2321688.79</v>
      </c>
      <c r="R110" s="56">
        <v>57443.85</v>
      </c>
      <c r="S110" s="19">
        <v>14360.96</v>
      </c>
      <c r="T110" s="19">
        <v>614997.12</v>
      </c>
      <c r="U110" s="19">
        <v>153749.28</v>
      </c>
      <c r="V110" s="90">
        <v>0</v>
      </c>
    </row>
    <row r="111" spans="1:22" s="22" customFormat="1" ht="28.15" customHeight="1" x14ac:dyDescent="0.25">
      <c r="A111" s="98" t="s">
        <v>233</v>
      </c>
      <c r="B111" s="99"/>
      <c r="C111" s="25" t="s">
        <v>17</v>
      </c>
      <c r="D111" s="25" t="s">
        <v>17</v>
      </c>
      <c r="E111" s="73" t="s">
        <v>17</v>
      </c>
      <c r="F111" s="84" t="s">
        <v>17</v>
      </c>
      <c r="G111" s="27">
        <v>203</v>
      </c>
      <c r="H111" s="28">
        <v>3307.1099999999997</v>
      </c>
      <c r="I111" s="27">
        <v>84</v>
      </c>
      <c r="J111" s="27">
        <v>53</v>
      </c>
      <c r="K111" s="27">
        <v>31</v>
      </c>
      <c r="L111" s="28">
        <v>3307.1099999999997</v>
      </c>
      <c r="M111" s="28">
        <v>2216.08</v>
      </c>
      <c r="N111" s="28">
        <v>1091.03</v>
      </c>
      <c r="O111" s="90">
        <v>142867152</v>
      </c>
      <c r="P111" s="90">
        <v>108135882.78</v>
      </c>
      <c r="Q111" s="90">
        <v>104891806.30000001</v>
      </c>
      <c r="R111" s="90">
        <v>1622038.24</v>
      </c>
      <c r="S111" s="90">
        <v>1622038.24</v>
      </c>
      <c r="T111" s="90">
        <v>17365634.609999999</v>
      </c>
      <c r="U111" s="90">
        <v>17365634.609999999</v>
      </c>
      <c r="V111" s="90">
        <v>0</v>
      </c>
    </row>
    <row r="112" spans="1:22" s="22" customFormat="1" ht="28.15" customHeight="1" x14ac:dyDescent="0.25">
      <c r="A112" s="30" t="s">
        <v>318</v>
      </c>
      <c r="B112" s="55" t="s">
        <v>154</v>
      </c>
      <c r="C112" s="51">
        <v>3330</v>
      </c>
      <c r="D112" s="52">
        <v>42720</v>
      </c>
      <c r="E112" s="87" t="s">
        <v>105</v>
      </c>
      <c r="F112" s="87" t="s">
        <v>131</v>
      </c>
      <c r="G112" s="27">
        <v>54</v>
      </c>
      <c r="H112" s="28">
        <v>858.97</v>
      </c>
      <c r="I112" s="27">
        <v>18</v>
      </c>
      <c r="J112" s="27">
        <v>13</v>
      </c>
      <c r="K112" s="27">
        <v>5</v>
      </c>
      <c r="L112" s="28">
        <v>858.97</v>
      </c>
      <c r="M112" s="28">
        <v>647.11</v>
      </c>
      <c r="N112" s="28">
        <v>211.86</v>
      </c>
      <c r="O112" s="90">
        <v>37107504</v>
      </c>
      <c r="P112" s="19">
        <v>28086601.060000002</v>
      </c>
      <c r="Q112" s="90">
        <v>27244003.030000001</v>
      </c>
      <c r="R112" s="19">
        <v>421299.01</v>
      </c>
      <c r="S112" s="19">
        <v>421299.02</v>
      </c>
      <c r="T112" s="19">
        <v>4510451.47</v>
      </c>
      <c r="U112" s="19">
        <v>4510451.47</v>
      </c>
      <c r="V112" s="90">
        <v>0</v>
      </c>
    </row>
    <row r="113" spans="1:23" s="22" customFormat="1" ht="28.15" customHeight="1" x14ac:dyDescent="0.25">
      <c r="A113" s="30" t="s">
        <v>319</v>
      </c>
      <c r="B113" s="55" t="s">
        <v>148</v>
      </c>
      <c r="C113" s="51">
        <v>3330</v>
      </c>
      <c r="D113" s="52">
        <v>42720</v>
      </c>
      <c r="E113" s="87" t="s">
        <v>105</v>
      </c>
      <c r="F113" s="87" t="s">
        <v>131</v>
      </c>
      <c r="G113" s="27">
        <v>42</v>
      </c>
      <c r="H113" s="28">
        <v>858.75</v>
      </c>
      <c r="I113" s="27">
        <v>18</v>
      </c>
      <c r="J113" s="27">
        <v>13</v>
      </c>
      <c r="K113" s="27">
        <v>5</v>
      </c>
      <c r="L113" s="28">
        <v>858.75</v>
      </c>
      <c r="M113" s="28">
        <v>603.14</v>
      </c>
      <c r="N113" s="28">
        <v>255.61</v>
      </c>
      <c r="O113" s="90">
        <v>37098000</v>
      </c>
      <c r="P113" s="19">
        <v>28079407.5</v>
      </c>
      <c r="Q113" s="90">
        <v>27237025.280000001</v>
      </c>
      <c r="R113" s="19">
        <v>421191.11</v>
      </c>
      <c r="S113" s="19">
        <v>421191.11</v>
      </c>
      <c r="T113" s="19">
        <v>4509296.25</v>
      </c>
      <c r="U113" s="19">
        <v>4509296.25</v>
      </c>
      <c r="V113" s="90">
        <v>0</v>
      </c>
    </row>
    <row r="114" spans="1:23" s="22" customFormat="1" ht="28.15" customHeight="1" x14ac:dyDescent="0.25">
      <c r="A114" s="30" t="s">
        <v>320</v>
      </c>
      <c r="B114" s="55" t="s">
        <v>153</v>
      </c>
      <c r="C114" s="51">
        <v>3330</v>
      </c>
      <c r="D114" s="52">
        <v>42720</v>
      </c>
      <c r="E114" s="87" t="s">
        <v>105</v>
      </c>
      <c r="F114" s="87" t="s">
        <v>131</v>
      </c>
      <c r="G114" s="27">
        <v>15</v>
      </c>
      <c r="H114" s="28">
        <v>279.83999999999997</v>
      </c>
      <c r="I114" s="27">
        <v>6</v>
      </c>
      <c r="J114" s="27">
        <v>4</v>
      </c>
      <c r="K114" s="27">
        <v>2</v>
      </c>
      <c r="L114" s="28">
        <v>279.83999999999997</v>
      </c>
      <c r="M114" s="28">
        <v>185.46</v>
      </c>
      <c r="N114" s="28">
        <v>94.38</v>
      </c>
      <c r="O114" s="90">
        <v>12089088</v>
      </c>
      <c r="P114" s="19">
        <v>9150208.3199999984</v>
      </c>
      <c r="Q114" s="90">
        <v>8875702.0700000003</v>
      </c>
      <c r="R114" s="19">
        <v>137253.13</v>
      </c>
      <c r="S114" s="19">
        <v>137253.12</v>
      </c>
      <c r="T114" s="19">
        <v>1469439.84</v>
      </c>
      <c r="U114" s="19">
        <v>1469439.84</v>
      </c>
      <c r="V114" s="90">
        <v>0</v>
      </c>
    </row>
    <row r="115" spans="1:23" s="22" customFormat="1" ht="28.15" customHeight="1" x14ac:dyDescent="0.25">
      <c r="A115" s="30" t="s">
        <v>321</v>
      </c>
      <c r="B115" s="55" t="s">
        <v>219</v>
      </c>
      <c r="C115" s="25">
        <v>24</v>
      </c>
      <c r="D115" s="26">
        <v>41542</v>
      </c>
      <c r="E115" s="87" t="s">
        <v>105</v>
      </c>
      <c r="F115" s="87" t="s">
        <v>131</v>
      </c>
      <c r="G115" s="27">
        <v>7</v>
      </c>
      <c r="H115" s="28">
        <v>99.12</v>
      </c>
      <c r="I115" s="27">
        <v>3</v>
      </c>
      <c r="J115" s="27">
        <v>0</v>
      </c>
      <c r="K115" s="27">
        <v>3</v>
      </c>
      <c r="L115" s="28">
        <v>99.12</v>
      </c>
      <c r="M115" s="28">
        <v>0</v>
      </c>
      <c r="N115" s="28">
        <v>99.12</v>
      </c>
      <c r="O115" s="90">
        <v>4281984</v>
      </c>
      <c r="P115" s="19">
        <v>3241025.7600000002</v>
      </c>
      <c r="Q115" s="90">
        <v>3143794.99</v>
      </c>
      <c r="R115" s="19">
        <v>48615.39</v>
      </c>
      <c r="S115" s="19">
        <v>48615.38</v>
      </c>
      <c r="T115" s="19">
        <v>520479.12</v>
      </c>
      <c r="U115" s="19">
        <v>520479.12</v>
      </c>
      <c r="V115" s="90">
        <v>0</v>
      </c>
    </row>
    <row r="116" spans="1:23" s="22" customFormat="1" ht="28.15" customHeight="1" x14ac:dyDescent="0.25">
      <c r="A116" s="30" t="s">
        <v>322</v>
      </c>
      <c r="B116" s="55" t="s">
        <v>220</v>
      </c>
      <c r="C116" s="25">
        <v>31</v>
      </c>
      <c r="D116" s="26">
        <v>41876</v>
      </c>
      <c r="E116" s="87" t="s">
        <v>105</v>
      </c>
      <c r="F116" s="87" t="s">
        <v>131</v>
      </c>
      <c r="G116" s="27">
        <v>8</v>
      </c>
      <c r="H116" s="28">
        <v>42.12</v>
      </c>
      <c r="I116" s="27">
        <v>2</v>
      </c>
      <c r="J116" s="27">
        <v>0</v>
      </c>
      <c r="K116" s="27">
        <v>2</v>
      </c>
      <c r="L116" s="28">
        <v>42.12</v>
      </c>
      <c r="M116" s="28">
        <v>0</v>
      </c>
      <c r="N116" s="28">
        <v>42.12</v>
      </c>
      <c r="O116" s="90">
        <v>1819584.0000000005</v>
      </c>
      <c r="P116" s="19">
        <v>1377239.76</v>
      </c>
      <c r="Q116" s="19">
        <v>1335922.56</v>
      </c>
      <c r="R116" s="19">
        <v>20658.599999999999</v>
      </c>
      <c r="S116" s="19">
        <v>20658.599999999999</v>
      </c>
      <c r="T116" s="19">
        <v>221172.12</v>
      </c>
      <c r="U116" s="19">
        <v>221172.12</v>
      </c>
      <c r="V116" s="90">
        <v>0</v>
      </c>
    </row>
    <row r="117" spans="1:23" s="22" customFormat="1" ht="28.15" customHeight="1" x14ac:dyDescent="0.25">
      <c r="A117" s="30" t="s">
        <v>323</v>
      </c>
      <c r="B117" s="55" t="s">
        <v>23</v>
      </c>
      <c r="C117" s="63">
        <v>30</v>
      </c>
      <c r="D117" s="26">
        <v>41593</v>
      </c>
      <c r="E117" s="87" t="s">
        <v>105</v>
      </c>
      <c r="F117" s="87" t="s">
        <v>131</v>
      </c>
      <c r="G117" s="27">
        <v>33</v>
      </c>
      <c r="H117" s="28">
        <v>366.31</v>
      </c>
      <c r="I117" s="27">
        <v>12</v>
      </c>
      <c r="J117" s="27">
        <v>4</v>
      </c>
      <c r="K117" s="27">
        <v>8</v>
      </c>
      <c r="L117" s="28">
        <v>366.31</v>
      </c>
      <c r="M117" s="28">
        <v>114.28</v>
      </c>
      <c r="N117" s="28">
        <v>252.03</v>
      </c>
      <c r="O117" s="90">
        <v>15824592.000000002</v>
      </c>
      <c r="P117" s="19">
        <v>11977604.380000001</v>
      </c>
      <c r="Q117" s="90">
        <v>11618276.25</v>
      </c>
      <c r="R117" s="19">
        <v>179664.06</v>
      </c>
      <c r="S117" s="19">
        <v>179664.07</v>
      </c>
      <c r="T117" s="19">
        <v>1923493.81</v>
      </c>
      <c r="U117" s="19">
        <v>1923493.81</v>
      </c>
      <c r="V117" s="90">
        <v>0</v>
      </c>
    </row>
    <row r="118" spans="1:23" s="22" customFormat="1" ht="28.15" customHeight="1" x14ac:dyDescent="0.25">
      <c r="A118" s="30" t="s">
        <v>324</v>
      </c>
      <c r="B118" s="55" t="s">
        <v>238</v>
      </c>
      <c r="C118" s="63">
        <v>48</v>
      </c>
      <c r="D118" s="26">
        <v>41970</v>
      </c>
      <c r="E118" s="87" t="s">
        <v>105</v>
      </c>
      <c r="F118" s="87" t="s">
        <v>131</v>
      </c>
      <c r="G118" s="27">
        <v>44</v>
      </c>
      <c r="H118" s="28">
        <v>802</v>
      </c>
      <c r="I118" s="27">
        <v>25</v>
      </c>
      <c r="J118" s="27">
        <v>19</v>
      </c>
      <c r="K118" s="27">
        <v>6</v>
      </c>
      <c r="L118" s="28">
        <v>802</v>
      </c>
      <c r="M118" s="28">
        <v>666.09</v>
      </c>
      <c r="N118" s="28">
        <v>135.91</v>
      </c>
      <c r="O118" s="90">
        <v>34646400</v>
      </c>
      <c r="P118" s="19">
        <v>26223796</v>
      </c>
      <c r="Q118" s="90">
        <v>25437082.120000001</v>
      </c>
      <c r="R118" s="19">
        <v>393356.94</v>
      </c>
      <c r="S118" s="19">
        <v>393356.94</v>
      </c>
      <c r="T118" s="19">
        <v>4211302</v>
      </c>
      <c r="U118" s="19">
        <v>4211302</v>
      </c>
      <c r="V118" s="90">
        <v>0</v>
      </c>
    </row>
    <row r="119" spans="1:23" s="23" customFormat="1" ht="28.15" customHeight="1" x14ac:dyDescent="0.25">
      <c r="A119" s="105" t="s">
        <v>325</v>
      </c>
      <c r="B119" s="99"/>
      <c r="C119" s="25" t="s">
        <v>17</v>
      </c>
      <c r="D119" s="25" t="s">
        <v>17</v>
      </c>
      <c r="E119" s="86" t="s">
        <v>17</v>
      </c>
      <c r="F119" s="86" t="s">
        <v>17</v>
      </c>
      <c r="G119" s="88">
        <f>SUM(G121,G122,G124,G126,G127,G128,G129,G130,G131,G132,G134,G135,G136,G137,G139,G140,G141,G142,G143,G144,G145,G147,G148,G150,G151,G152,G153,G154,G155,G157,G158,G159,G161,G162,G163,G164,G165)</f>
        <v>745</v>
      </c>
      <c r="H119" s="89">
        <f t="shared" ref="H119:V119" si="1">SUM(H121,H122,H124,H126,H127,H128,H129,H130,H131,H132,H134,H135,H136,H137,H139,H140,H141,H142,H143,H144,H145,H147,H148,H150,H151,H152,H153,H154,H155,H157,H158,H159,H161,H162,H163,H164,H165)</f>
        <v>11524.91</v>
      </c>
      <c r="I119" s="88">
        <f t="shared" si="1"/>
        <v>345</v>
      </c>
      <c r="J119" s="88">
        <f t="shared" si="1"/>
        <v>213</v>
      </c>
      <c r="K119" s="88">
        <f t="shared" si="1"/>
        <v>132</v>
      </c>
      <c r="L119" s="89">
        <f t="shared" si="1"/>
        <v>11238.729999999998</v>
      </c>
      <c r="M119" s="89">
        <f t="shared" si="1"/>
        <v>7151.0499999999993</v>
      </c>
      <c r="N119" s="89">
        <f t="shared" si="1"/>
        <v>4087.6800000000003</v>
      </c>
      <c r="O119" s="90">
        <f t="shared" si="1"/>
        <v>381372056.82000005</v>
      </c>
      <c r="P119" s="90">
        <f t="shared" si="1"/>
        <v>307934722.93000007</v>
      </c>
      <c r="Q119" s="19">
        <f t="shared" si="1"/>
        <v>298696681.23999995</v>
      </c>
      <c r="R119" s="90">
        <f t="shared" si="1"/>
        <v>8125427.6800000016</v>
      </c>
      <c r="S119" s="19">
        <f t="shared" si="1"/>
        <v>1112614.0099999998</v>
      </c>
      <c r="T119" s="19">
        <f t="shared" si="1"/>
        <v>62798907.760000005</v>
      </c>
      <c r="U119" s="19">
        <f t="shared" si="1"/>
        <v>10638426.129999999</v>
      </c>
      <c r="V119" s="90">
        <f t="shared" si="1"/>
        <v>0</v>
      </c>
      <c r="W119" s="85"/>
    </row>
    <row r="120" spans="1:23" s="23" customFormat="1" ht="28.15" customHeight="1" x14ac:dyDescent="0.25">
      <c r="A120" s="98" t="s">
        <v>149</v>
      </c>
      <c r="B120" s="99"/>
      <c r="C120" s="25" t="s">
        <v>17</v>
      </c>
      <c r="D120" s="25" t="s">
        <v>17</v>
      </c>
      <c r="E120" s="76" t="s">
        <v>17</v>
      </c>
      <c r="F120" s="86" t="s">
        <v>17</v>
      </c>
      <c r="G120" s="27">
        <v>60</v>
      </c>
      <c r="H120" s="28">
        <v>927.59</v>
      </c>
      <c r="I120" s="27">
        <v>39</v>
      </c>
      <c r="J120" s="27">
        <v>22</v>
      </c>
      <c r="K120" s="27">
        <v>17</v>
      </c>
      <c r="L120" s="28">
        <v>927.58999999999992</v>
      </c>
      <c r="M120" s="28">
        <v>508.42999999999995</v>
      </c>
      <c r="N120" s="28">
        <v>419.15999999999997</v>
      </c>
      <c r="O120" s="90">
        <v>36396405.379999995</v>
      </c>
      <c r="P120" s="90">
        <v>30330337.819999997</v>
      </c>
      <c r="Q120" s="19">
        <v>29420427.690000001</v>
      </c>
      <c r="R120" s="90">
        <v>864414.63</v>
      </c>
      <c r="S120" s="19">
        <v>45495.5</v>
      </c>
      <c r="T120" s="19">
        <v>5762764.1799999997</v>
      </c>
      <c r="U120" s="19">
        <v>303303.38</v>
      </c>
      <c r="V120" s="90">
        <v>0</v>
      </c>
      <c r="W120" s="85"/>
    </row>
    <row r="121" spans="1:23" s="22" customFormat="1" ht="28.15" customHeight="1" x14ac:dyDescent="0.25">
      <c r="A121" s="30" t="s">
        <v>326</v>
      </c>
      <c r="B121" s="55" t="s">
        <v>207</v>
      </c>
      <c r="C121" s="25" t="s">
        <v>245</v>
      </c>
      <c r="D121" s="26">
        <v>42733</v>
      </c>
      <c r="E121" s="87" t="s">
        <v>131</v>
      </c>
      <c r="F121" s="87" t="s">
        <v>231</v>
      </c>
      <c r="G121" s="27">
        <v>20</v>
      </c>
      <c r="H121" s="28">
        <v>358.99</v>
      </c>
      <c r="I121" s="27">
        <v>11</v>
      </c>
      <c r="J121" s="27">
        <v>6</v>
      </c>
      <c r="K121" s="27">
        <v>5</v>
      </c>
      <c r="L121" s="28">
        <v>358.99</v>
      </c>
      <c r="M121" s="28">
        <v>193.53</v>
      </c>
      <c r="N121" s="28">
        <v>165.46</v>
      </c>
      <c r="O121" s="90">
        <v>14085906.02</v>
      </c>
      <c r="P121" s="19">
        <v>11738255.02</v>
      </c>
      <c r="Q121" s="90">
        <v>11386107.369999999</v>
      </c>
      <c r="R121" s="56">
        <v>334540.27</v>
      </c>
      <c r="S121" s="19">
        <v>17607.38</v>
      </c>
      <c r="T121" s="19">
        <v>2230268.4500000002</v>
      </c>
      <c r="U121" s="19">
        <v>117382.55</v>
      </c>
      <c r="V121" s="90">
        <v>0</v>
      </c>
    </row>
    <row r="122" spans="1:23" s="22" customFormat="1" ht="28.15" customHeight="1" x14ac:dyDescent="0.25">
      <c r="A122" s="30" t="s">
        <v>327</v>
      </c>
      <c r="B122" s="55" t="s">
        <v>208</v>
      </c>
      <c r="C122" s="25" t="s">
        <v>243</v>
      </c>
      <c r="D122" s="26">
        <v>42732</v>
      </c>
      <c r="E122" s="77" t="s">
        <v>131</v>
      </c>
      <c r="F122" s="87" t="s">
        <v>231</v>
      </c>
      <c r="G122" s="27">
        <v>40</v>
      </c>
      <c r="H122" s="28">
        <v>568.6</v>
      </c>
      <c r="I122" s="27">
        <v>28</v>
      </c>
      <c r="J122" s="27">
        <v>16</v>
      </c>
      <c r="K122" s="27">
        <v>12</v>
      </c>
      <c r="L122" s="28">
        <v>568.59999999999991</v>
      </c>
      <c r="M122" s="28">
        <v>314.89999999999998</v>
      </c>
      <c r="N122" s="28">
        <v>253.7</v>
      </c>
      <c r="O122" s="90">
        <v>22310499.359999999</v>
      </c>
      <c r="P122" s="19">
        <v>18592082.799999997</v>
      </c>
      <c r="Q122" s="90">
        <v>18034320.32</v>
      </c>
      <c r="R122" s="56">
        <v>529874.36</v>
      </c>
      <c r="S122" s="19">
        <v>27888.12</v>
      </c>
      <c r="T122" s="19">
        <v>3532495.73</v>
      </c>
      <c r="U122" s="19">
        <v>185920.83</v>
      </c>
      <c r="V122" s="90">
        <v>0</v>
      </c>
    </row>
    <row r="123" spans="1:23" s="22" customFormat="1" ht="28.15" customHeight="1" x14ac:dyDescent="0.25">
      <c r="A123" s="98" t="s">
        <v>71</v>
      </c>
      <c r="B123" s="99"/>
      <c r="C123" s="25" t="s">
        <v>17</v>
      </c>
      <c r="D123" s="25" t="s">
        <v>17</v>
      </c>
      <c r="E123" s="76" t="s">
        <v>17</v>
      </c>
      <c r="F123" s="86" t="s">
        <v>17</v>
      </c>
      <c r="G123" s="27">
        <v>16</v>
      </c>
      <c r="H123" s="28">
        <v>348.8</v>
      </c>
      <c r="I123" s="27">
        <v>9</v>
      </c>
      <c r="J123" s="27">
        <v>1</v>
      </c>
      <c r="K123" s="27">
        <v>8</v>
      </c>
      <c r="L123" s="28">
        <v>210.1</v>
      </c>
      <c r="M123" s="28">
        <v>19.7</v>
      </c>
      <c r="N123" s="28">
        <v>190.4</v>
      </c>
      <c r="O123" s="90">
        <v>8243819.7599999988</v>
      </c>
      <c r="P123" s="90">
        <v>6869849.7999999998</v>
      </c>
      <c r="Q123" s="90">
        <v>6663754.3059999999</v>
      </c>
      <c r="R123" s="90">
        <v>195790.72</v>
      </c>
      <c r="S123" s="90">
        <v>10304.77</v>
      </c>
      <c r="T123" s="90">
        <v>1305271.46</v>
      </c>
      <c r="U123" s="90">
        <v>68698.5</v>
      </c>
      <c r="V123" s="90">
        <v>0</v>
      </c>
    </row>
    <row r="124" spans="1:23" s="22" customFormat="1" ht="28.15" customHeight="1" x14ac:dyDescent="0.25">
      <c r="A124" s="30" t="s">
        <v>328</v>
      </c>
      <c r="B124" s="55" t="s">
        <v>199</v>
      </c>
      <c r="C124" s="64" t="s">
        <v>244</v>
      </c>
      <c r="D124" s="26">
        <v>42698</v>
      </c>
      <c r="E124" s="87" t="s">
        <v>131</v>
      </c>
      <c r="F124" s="87" t="s">
        <v>231</v>
      </c>
      <c r="G124" s="27">
        <v>16</v>
      </c>
      <c r="H124" s="28">
        <v>348.8</v>
      </c>
      <c r="I124" s="27">
        <v>9</v>
      </c>
      <c r="J124" s="27">
        <v>1</v>
      </c>
      <c r="K124" s="27">
        <v>8</v>
      </c>
      <c r="L124" s="28">
        <v>210.1</v>
      </c>
      <c r="M124" s="28">
        <v>19.7</v>
      </c>
      <c r="N124" s="28">
        <v>190.4</v>
      </c>
      <c r="O124" s="90">
        <v>8243819.7599999988</v>
      </c>
      <c r="P124" s="19">
        <v>6869849.7999999998</v>
      </c>
      <c r="Q124" s="90">
        <v>6663754.3099999996</v>
      </c>
      <c r="R124" s="56">
        <v>195790.72</v>
      </c>
      <c r="S124" s="19">
        <v>10304.77</v>
      </c>
      <c r="T124" s="19">
        <v>1305271.46</v>
      </c>
      <c r="U124" s="19">
        <v>68698.5</v>
      </c>
      <c r="V124" s="90">
        <v>0</v>
      </c>
    </row>
    <row r="125" spans="1:23" s="22" customFormat="1" ht="28.15" customHeight="1" x14ac:dyDescent="0.25">
      <c r="A125" s="98" t="s">
        <v>36</v>
      </c>
      <c r="B125" s="99"/>
      <c r="C125" s="25" t="s">
        <v>17</v>
      </c>
      <c r="D125" s="25" t="s">
        <v>17</v>
      </c>
      <c r="E125" s="76" t="s">
        <v>17</v>
      </c>
      <c r="F125" s="86" t="s">
        <v>17</v>
      </c>
      <c r="G125" s="27">
        <v>62</v>
      </c>
      <c r="H125" s="28">
        <v>1185.26</v>
      </c>
      <c r="I125" s="27">
        <v>28</v>
      </c>
      <c r="J125" s="27">
        <v>11</v>
      </c>
      <c r="K125" s="27">
        <v>17</v>
      </c>
      <c r="L125" s="28">
        <v>1136.3599999999999</v>
      </c>
      <c r="M125" s="28">
        <v>452.87</v>
      </c>
      <c r="N125" s="28">
        <v>683.4899999999999</v>
      </c>
      <c r="O125" s="90">
        <v>44588039.140000001</v>
      </c>
      <c r="P125" s="90">
        <v>37156699.279999994</v>
      </c>
      <c r="Q125" s="90">
        <v>36041998.301599994</v>
      </c>
      <c r="R125" s="19">
        <v>1058965.94</v>
      </c>
      <c r="S125" s="19">
        <v>55735.040000000001</v>
      </c>
      <c r="T125" s="19">
        <v>7059772.8799999999</v>
      </c>
      <c r="U125" s="19">
        <v>371566.98</v>
      </c>
      <c r="V125" s="90">
        <v>0</v>
      </c>
    </row>
    <row r="126" spans="1:23" s="22" customFormat="1" ht="28.15" customHeight="1" x14ac:dyDescent="0.25">
      <c r="A126" s="30" t="s">
        <v>329</v>
      </c>
      <c r="B126" s="55" t="s">
        <v>72</v>
      </c>
      <c r="C126" s="64" t="s">
        <v>73</v>
      </c>
      <c r="D126" s="26">
        <v>41085</v>
      </c>
      <c r="E126" s="87" t="s">
        <v>131</v>
      </c>
      <c r="F126" s="87" t="s">
        <v>231</v>
      </c>
      <c r="G126" s="27">
        <v>5</v>
      </c>
      <c r="H126" s="28">
        <v>113.8</v>
      </c>
      <c r="I126" s="27">
        <v>3</v>
      </c>
      <c r="J126" s="27">
        <v>0</v>
      </c>
      <c r="K126" s="27">
        <v>3</v>
      </c>
      <c r="L126" s="28">
        <v>96.4</v>
      </c>
      <c r="M126" s="28">
        <v>0</v>
      </c>
      <c r="N126" s="28">
        <v>96.4</v>
      </c>
      <c r="O126" s="90">
        <v>3782504.64</v>
      </c>
      <c r="P126" s="19">
        <v>3152087.2</v>
      </c>
      <c r="Q126" s="90">
        <v>3057524.58</v>
      </c>
      <c r="R126" s="56">
        <v>89834.49</v>
      </c>
      <c r="S126" s="19">
        <v>4728.13</v>
      </c>
      <c r="T126" s="19">
        <v>598896.56999999995</v>
      </c>
      <c r="U126" s="19">
        <v>31520.87</v>
      </c>
      <c r="V126" s="90">
        <v>0</v>
      </c>
    </row>
    <row r="127" spans="1:23" s="22" customFormat="1" ht="28.15" customHeight="1" x14ac:dyDescent="0.25">
      <c r="A127" s="30" t="s">
        <v>330</v>
      </c>
      <c r="B127" s="55" t="s">
        <v>74</v>
      </c>
      <c r="C127" s="64" t="s">
        <v>75</v>
      </c>
      <c r="D127" s="26">
        <v>41085</v>
      </c>
      <c r="E127" s="87" t="s">
        <v>131</v>
      </c>
      <c r="F127" s="87" t="s">
        <v>231</v>
      </c>
      <c r="G127" s="27">
        <v>4</v>
      </c>
      <c r="H127" s="28">
        <v>67.8</v>
      </c>
      <c r="I127" s="27">
        <v>2</v>
      </c>
      <c r="J127" s="27">
        <v>0</v>
      </c>
      <c r="K127" s="27">
        <v>2</v>
      </c>
      <c r="L127" s="28">
        <v>67.8</v>
      </c>
      <c r="M127" s="28">
        <v>0</v>
      </c>
      <c r="N127" s="28">
        <v>67.8</v>
      </c>
      <c r="O127" s="90">
        <v>2660309.2800000007</v>
      </c>
      <c r="P127" s="19">
        <v>2216924.4</v>
      </c>
      <c r="Q127" s="19">
        <v>2150416.66</v>
      </c>
      <c r="R127" s="56">
        <v>63182.35</v>
      </c>
      <c r="S127" s="19">
        <v>3325.39</v>
      </c>
      <c r="T127" s="19">
        <v>421215.64</v>
      </c>
      <c r="U127" s="19">
        <v>22169.24</v>
      </c>
      <c r="V127" s="90">
        <v>0</v>
      </c>
    </row>
    <row r="128" spans="1:23" s="22" customFormat="1" ht="28.15" customHeight="1" x14ac:dyDescent="0.25">
      <c r="A128" s="30" t="s">
        <v>331</v>
      </c>
      <c r="B128" s="55" t="s">
        <v>76</v>
      </c>
      <c r="C128" s="64" t="s">
        <v>77</v>
      </c>
      <c r="D128" s="26">
        <v>41085</v>
      </c>
      <c r="E128" s="87" t="s">
        <v>131</v>
      </c>
      <c r="F128" s="87" t="s">
        <v>231</v>
      </c>
      <c r="G128" s="27">
        <v>6</v>
      </c>
      <c r="H128" s="28">
        <v>96.4</v>
      </c>
      <c r="I128" s="27">
        <v>2</v>
      </c>
      <c r="J128" s="27">
        <v>1</v>
      </c>
      <c r="K128" s="27">
        <v>1</v>
      </c>
      <c r="L128" s="28">
        <v>96.4</v>
      </c>
      <c r="M128" s="28">
        <v>47.7</v>
      </c>
      <c r="N128" s="28">
        <v>48.7</v>
      </c>
      <c r="O128" s="90">
        <v>3782504.64</v>
      </c>
      <c r="P128" s="19">
        <v>3152087.2</v>
      </c>
      <c r="Q128" s="90">
        <v>3057524.58</v>
      </c>
      <c r="R128" s="56">
        <v>89834.49</v>
      </c>
      <c r="S128" s="19">
        <v>4728.13</v>
      </c>
      <c r="T128" s="19">
        <v>598896.56999999995</v>
      </c>
      <c r="U128" s="19">
        <v>31520.87</v>
      </c>
      <c r="V128" s="90">
        <v>0</v>
      </c>
    </row>
    <row r="129" spans="1:22" s="22" customFormat="1" ht="28.15" customHeight="1" x14ac:dyDescent="0.25">
      <c r="A129" s="30" t="s">
        <v>332</v>
      </c>
      <c r="B129" s="55" t="s">
        <v>78</v>
      </c>
      <c r="C129" s="64" t="s">
        <v>79</v>
      </c>
      <c r="D129" s="26">
        <v>41085</v>
      </c>
      <c r="E129" s="87" t="s">
        <v>131</v>
      </c>
      <c r="F129" s="87" t="s">
        <v>231</v>
      </c>
      <c r="G129" s="27">
        <v>6</v>
      </c>
      <c r="H129" s="28">
        <v>130.06</v>
      </c>
      <c r="I129" s="27">
        <v>2</v>
      </c>
      <c r="J129" s="27">
        <v>1</v>
      </c>
      <c r="K129" s="27">
        <v>1</v>
      </c>
      <c r="L129" s="28">
        <v>98.56</v>
      </c>
      <c r="M129" s="28">
        <v>58.76</v>
      </c>
      <c r="N129" s="28">
        <v>39.799999999999997</v>
      </c>
      <c r="O129" s="90">
        <v>3867257.86</v>
      </c>
      <c r="P129" s="19">
        <v>3222714.88</v>
      </c>
      <c r="Q129" s="19">
        <v>3126033.44</v>
      </c>
      <c r="R129" s="56">
        <v>91847.37</v>
      </c>
      <c r="S129" s="19">
        <v>4834.07</v>
      </c>
      <c r="T129" s="19">
        <v>612315.82999999996</v>
      </c>
      <c r="U129" s="19">
        <v>32227.15</v>
      </c>
      <c r="V129" s="90">
        <v>0</v>
      </c>
    </row>
    <row r="130" spans="1:22" s="22" customFormat="1" ht="28.15" customHeight="1" x14ac:dyDescent="0.25">
      <c r="A130" s="30" t="s">
        <v>333</v>
      </c>
      <c r="B130" s="55" t="s">
        <v>137</v>
      </c>
      <c r="C130" s="63">
        <v>24</v>
      </c>
      <c r="D130" s="26">
        <v>41085</v>
      </c>
      <c r="E130" s="87" t="s">
        <v>131</v>
      </c>
      <c r="F130" s="87" t="s">
        <v>231</v>
      </c>
      <c r="G130" s="27">
        <v>17</v>
      </c>
      <c r="H130" s="28">
        <v>320.89</v>
      </c>
      <c r="I130" s="27">
        <v>7</v>
      </c>
      <c r="J130" s="27">
        <v>0</v>
      </c>
      <c r="K130" s="27">
        <v>7</v>
      </c>
      <c r="L130" s="28">
        <v>320.89</v>
      </c>
      <c r="M130" s="28">
        <v>0</v>
      </c>
      <c r="N130" s="28">
        <v>320.89</v>
      </c>
      <c r="O130" s="90">
        <v>12590953.460000001</v>
      </c>
      <c r="P130" s="19">
        <v>10492461.219999999</v>
      </c>
      <c r="Q130" s="19">
        <v>10177687.390000001</v>
      </c>
      <c r="R130" s="56">
        <v>299035.14</v>
      </c>
      <c r="S130" s="19">
        <v>15738.69</v>
      </c>
      <c r="T130" s="19">
        <v>1993567.63</v>
      </c>
      <c r="U130" s="19">
        <v>104924.61</v>
      </c>
      <c r="V130" s="90">
        <v>0</v>
      </c>
    </row>
    <row r="131" spans="1:22" s="22" customFormat="1" ht="28.15" customHeight="1" x14ac:dyDescent="0.25">
      <c r="A131" s="30" t="s">
        <v>334</v>
      </c>
      <c r="B131" s="55" t="s">
        <v>144</v>
      </c>
      <c r="C131" s="63">
        <v>23</v>
      </c>
      <c r="D131" s="26">
        <v>41085</v>
      </c>
      <c r="E131" s="87" t="s">
        <v>131</v>
      </c>
      <c r="F131" s="87" t="s">
        <v>231</v>
      </c>
      <c r="G131" s="27">
        <v>13</v>
      </c>
      <c r="H131" s="28">
        <v>250.3</v>
      </c>
      <c r="I131" s="27">
        <v>6</v>
      </c>
      <c r="J131" s="27">
        <v>4</v>
      </c>
      <c r="K131" s="27">
        <v>2</v>
      </c>
      <c r="L131" s="28">
        <v>250.3</v>
      </c>
      <c r="M131" s="28">
        <v>173</v>
      </c>
      <c r="N131" s="28">
        <v>77.3</v>
      </c>
      <c r="O131" s="90">
        <v>9821171.2800000012</v>
      </c>
      <c r="P131" s="19">
        <v>8184309.4000000004</v>
      </c>
      <c r="Q131" s="90">
        <v>7938780.1200000001</v>
      </c>
      <c r="R131" s="56">
        <v>233252.82</v>
      </c>
      <c r="S131" s="19">
        <v>12276.46</v>
      </c>
      <c r="T131" s="19">
        <v>1555018.79</v>
      </c>
      <c r="U131" s="19">
        <v>81843.09</v>
      </c>
      <c r="V131" s="90">
        <v>0</v>
      </c>
    </row>
    <row r="132" spans="1:22" s="22" customFormat="1" ht="28.15" customHeight="1" x14ac:dyDescent="0.25">
      <c r="A132" s="30" t="s">
        <v>335</v>
      </c>
      <c r="B132" s="55" t="s">
        <v>143</v>
      </c>
      <c r="C132" s="63">
        <v>25</v>
      </c>
      <c r="D132" s="26">
        <v>41085</v>
      </c>
      <c r="E132" s="87" t="s">
        <v>131</v>
      </c>
      <c r="F132" s="87" t="s">
        <v>231</v>
      </c>
      <c r="G132" s="27">
        <v>11</v>
      </c>
      <c r="H132" s="28">
        <v>206.01</v>
      </c>
      <c r="I132" s="27">
        <v>6</v>
      </c>
      <c r="J132" s="27">
        <v>5</v>
      </c>
      <c r="K132" s="27">
        <v>1</v>
      </c>
      <c r="L132" s="28">
        <v>206.01</v>
      </c>
      <c r="M132" s="28">
        <v>173.41</v>
      </c>
      <c r="N132" s="28">
        <v>32.6</v>
      </c>
      <c r="O132" s="90">
        <v>8083337.9800000004</v>
      </c>
      <c r="P132" s="19">
        <v>6736114.9799999995</v>
      </c>
      <c r="Q132" s="90">
        <v>6534031.5300000003</v>
      </c>
      <c r="R132" s="56">
        <v>191979.28</v>
      </c>
      <c r="S132" s="19">
        <v>10104.17</v>
      </c>
      <c r="T132" s="19">
        <v>1279861.8500000001</v>
      </c>
      <c r="U132" s="19">
        <v>67361.149999999994</v>
      </c>
      <c r="V132" s="90">
        <v>0</v>
      </c>
    </row>
    <row r="133" spans="1:22" s="22" customFormat="1" ht="28.15" customHeight="1" x14ac:dyDescent="0.25">
      <c r="A133" s="98" t="s">
        <v>31</v>
      </c>
      <c r="B133" s="98"/>
      <c r="C133" s="25" t="s">
        <v>17</v>
      </c>
      <c r="D133" s="25" t="s">
        <v>17</v>
      </c>
      <c r="E133" s="76" t="s">
        <v>17</v>
      </c>
      <c r="F133" s="86" t="s">
        <v>17</v>
      </c>
      <c r="G133" s="27">
        <v>114</v>
      </c>
      <c r="H133" s="28">
        <v>2149.83</v>
      </c>
      <c r="I133" s="27">
        <v>55</v>
      </c>
      <c r="J133" s="27">
        <v>33</v>
      </c>
      <c r="K133" s="27">
        <v>22</v>
      </c>
      <c r="L133" s="28">
        <v>2126.3500000000004</v>
      </c>
      <c r="M133" s="28">
        <v>1256.25</v>
      </c>
      <c r="N133" s="28">
        <v>870.09999999999991</v>
      </c>
      <c r="O133" s="90">
        <v>83432870.75999999</v>
      </c>
      <c r="P133" s="90">
        <v>69527392.310000002</v>
      </c>
      <c r="Q133" s="90">
        <v>67441570.539999992</v>
      </c>
      <c r="R133" s="90">
        <v>1981530.6800000002</v>
      </c>
      <c r="S133" s="90">
        <v>104291.09</v>
      </c>
      <c r="T133" s="90">
        <v>13210204.540000001</v>
      </c>
      <c r="U133" s="90">
        <v>695273.91</v>
      </c>
      <c r="V133" s="90">
        <v>0</v>
      </c>
    </row>
    <row r="134" spans="1:22" s="22" customFormat="1" ht="28.15" customHeight="1" x14ac:dyDescent="0.25">
      <c r="A134" s="30" t="s">
        <v>336</v>
      </c>
      <c r="B134" s="55" t="s">
        <v>192</v>
      </c>
      <c r="C134" s="63">
        <v>719</v>
      </c>
      <c r="D134" s="26">
        <v>42734</v>
      </c>
      <c r="E134" s="87" t="s">
        <v>131</v>
      </c>
      <c r="F134" s="87" t="s">
        <v>231</v>
      </c>
      <c r="G134" s="27">
        <v>31</v>
      </c>
      <c r="H134" s="28">
        <v>553.75</v>
      </c>
      <c r="I134" s="27">
        <v>16</v>
      </c>
      <c r="J134" s="27">
        <v>7</v>
      </c>
      <c r="K134" s="27">
        <v>9</v>
      </c>
      <c r="L134" s="28">
        <v>530.27</v>
      </c>
      <c r="M134" s="28">
        <v>222.56</v>
      </c>
      <c r="N134" s="28">
        <v>307.70999999999998</v>
      </c>
      <c r="O134" s="90">
        <v>20806522.149999999</v>
      </c>
      <c r="P134" s="19">
        <v>17338768.460000001</v>
      </c>
      <c r="Q134" s="90">
        <v>16818605.41</v>
      </c>
      <c r="R134" s="56">
        <v>494154.9</v>
      </c>
      <c r="S134" s="19">
        <v>26008.15</v>
      </c>
      <c r="T134" s="19">
        <v>3294366.01</v>
      </c>
      <c r="U134" s="19">
        <v>173387.68</v>
      </c>
      <c r="V134" s="90">
        <v>0</v>
      </c>
    </row>
    <row r="135" spans="1:22" s="22" customFormat="1" ht="28.15" customHeight="1" x14ac:dyDescent="0.25">
      <c r="A135" s="30" t="s">
        <v>337</v>
      </c>
      <c r="B135" s="55" t="s">
        <v>186</v>
      </c>
      <c r="C135" s="63">
        <v>720</v>
      </c>
      <c r="D135" s="26">
        <v>42734</v>
      </c>
      <c r="E135" s="87" t="s">
        <v>131</v>
      </c>
      <c r="F135" s="87" t="s">
        <v>231</v>
      </c>
      <c r="G135" s="27">
        <v>14</v>
      </c>
      <c r="H135" s="28">
        <v>481.42</v>
      </c>
      <c r="I135" s="27">
        <v>9</v>
      </c>
      <c r="J135" s="27">
        <v>6</v>
      </c>
      <c r="K135" s="27">
        <v>3</v>
      </c>
      <c r="L135" s="28">
        <v>481.42</v>
      </c>
      <c r="M135" s="28">
        <v>328.29</v>
      </c>
      <c r="N135" s="28">
        <v>153.13</v>
      </c>
      <c r="O135" s="90">
        <v>18889765.400000002</v>
      </c>
      <c r="P135" s="19">
        <v>15741471.17</v>
      </c>
      <c r="Q135" s="90">
        <v>15269227.029999999</v>
      </c>
      <c r="R135" s="56">
        <v>448631.93</v>
      </c>
      <c r="S135" s="19">
        <v>23612.21</v>
      </c>
      <c r="T135" s="19">
        <v>2990879.52</v>
      </c>
      <c r="U135" s="19">
        <v>157414.71</v>
      </c>
      <c r="V135" s="90">
        <v>0</v>
      </c>
    </row>
    <row r="136" spans="1:22" s="22" customFormat="1" ht="28.15" customHeight="1" x14ac:dyDescent="0.25">
      <c r="A136" s="30" t="s">
        <v>338</v>
      </c>
      <c r="B136" s="55" t="s">
        <v>227</v>
      </c>
      <c r="C136" s="63">
        <v>718</v>
      </c>
      <c r="D136" s="26">
        <v>42734</v>
      </c>
      <c r="E136" s="87" t="s">
        <v>131</v>
      </c>
      <c r="F136" s="87" t="s">
        <v>231</v>
      </c>
      <c r="G136" s="27">
        <v>43</v>
      </c>
      <c r="H136" s="28">
        <v>582.88</v>
      </c>
      <c r="I136" s="27">
        <v>15</v>
      </c>
      <c r="J136" s="27">
        <v>8</v>
      </c>
      <c r="K136" s="27">
        <v>7</v>
      </c>
      <c r="L136" s="28">
        <v>582.88</v>
      </c>
      <c r="M136" s="28">
        <v>268.05</v>
      </c>
      <c r="N136" s="28">
        <v>314.83</v>
      </c>
      <c r="O136" s="90">
        <v>22870812.289999999</v>
      </c>
      <c r="P136" s="19">
        <v>19059010.239999998</v>
      </c>
      <c r="Q136" s="90">
        <v>18487239.93</v>
      </c>
      <c r="R136" s="56">
        <v>543181.79</v>
      </c>
      <c r="S136" s="19">
        <v>28588.52</v>
      </c>
      <c r="T136" s="19">
        <v>3621211.95</v>
      </c>
      <c r="U136" s="19">
        <v>190590.1</v>
      </c>
      <c r="V136" s="90">
        <v>0</v>
      </c>
    </row>
    <row r="137" spans="1:22" s="22" customFormat="1" ht="28.15" customHeight="1" x14ac:dyDescent="0.25">
      <c r="A137" s="30" t="s">
        <v>339</v>
      </c>
      <c r="B137" s="55" t="s">
        <v>228</v>
      </c>
      <c r="C137" s="63">
        <v>721</v>
      </c>
      <c r="D137" s="26">
        <v>42734</v>
      </c>
      <c r="E137" s="87" t="s">
        <v>131</v>
      </c>
      <c r="F137" s="87" t="s">
        <v>231</v>
      </c>
      <c r="G137" s="27">
        <v>26</v>
      </c>
      <c r="H137" s="28">
        <v>531.78</v>
      </c>
      <c r="I137" s="27">
        <v>15</v>
      </c>
      <c r="J137" s="27">
        <v>12</v>
      </c>
      <c r="K137" s="27">
        <v>3</v>
      </c>
      <c r="L137" s="28">
        <v>531.78</v>
      </c>
      <c r="M137" s="28">
        <v>437.35</v>
      </c>
      <c r="N137" s="28">
        <v>94.43</v>
      </c>
      <c r="O137" s="90">
        <v>20865770.920000002</v>
      </c>
      <c r="P137" s="19">
        <v>17388142.439999998</v>
      </c>
      <c r="Q137" s="90">
        <v>16866498.170000002</v>
      </c>
      <c r="R137" s="56">
        <v>495562.06</v>
      </c>
      <c r="S137" s="19">
        <v>26082.21</v>
      </c>
      <c r="T137" s="19">
        <v>3303747.06</v>
      </c>
      <c r="U137" s="19">
        <v>173881.42</v>
      </c>
      <c r="V137" s="90">
        <v>0</v>
      </c>
    </row>
    <row r="138" spans="1:22" s="22" customFormat="1" ht="28.15" customHeight="1" x14ac:dyDescent="0.25">
      <c r="A138" s="98" t="s">
        <v>68</v>
      </c>
      <c r="B138" s="99"/>
      <c r="C138" s="25" t="s">
        <v>17</v>
      </c>
      <c r="D138" s="25" t="s">
        <v>17</v>
      </c>
      <c r="E138" s="76" t="s">
        <v>17</v>
      </c>
      <c r="F138" s="86" t="s">
        <v>17</v>
      </c>
      <c r="G138" s="27">
        <v>105</v>
      </c>
      <c r="H138" s="28">
        <v>2049.61</v>
      </c>
      <c r="I138" s="27">
        <v>55</v>
      </c>
      <c r="J138" s="27">
        <v>30</v>
      </c>
      <c r="K138" s="27">
        <v>25</v>
      </c>
      <c r="L138" s="28">
        <v>2026.43</v>
      </c>
      <c r="M138" s="28">
        <v>1327.15</v>
      </c>
      <c r="N138" s="28">
        <v>699.28</v>
      </c>
      <c r="O138" s="19">
        <v>79512249.780000001</v>
      </c>
      <c r="P138" s="90">
        <v>66260208.140000001</v>
      </c>
      <c r="Q138" s="90">
        <v>64272401.895800002</v>
      </c>
      <c r="R138" s="19">
        <v>1888415.92</v>
      </c>
      <c r="S138" s="19">
        <v>99390.32</v>
      </c>
      <c r="T138" s="19">
        <v>12589439.560000001</v>
      </c>
      <c r="U138" s="90">
        <v>662602.08000000007</v>
      </c>
      <c r="V138" s="90">
        <v>0</v>
      </c>
    </row>
    <row r="139" spans="1:22" s="22" customFormat="1" ht="28.15" customHeight="1" x14ac:dyDescent="0.25">
      <c r="A139" s="30" t="s">
        <v>340</v>
      </c>
      <c r="B139" s="55" t="s">
        <v>213</v>
      </c>
      <c r="C139" s="64" t="s">
        <v>239</v>
      </c>
      <c r="D139" s="26">
        <v>42479</v>
      </c>
      <c r="E139" s="87" t="s">
        <v>131</v>
      </c>
      <c r="F139" s="87" t="s">
        <v>231</v>
      </c>
      <c r="G139" s="27">
        <v>35</v>
      </c>
      <c r="H139" s="28">
        <v>865.3</v>
      </c>
      <c r="I139" s="27">
        <v>18</v>
      </c>
      <c r="J139" s="27">
        <v>18</v>
      </c>
      <c r="K139" s="27">
        <v>0</v>
      </c>
      <c r="L139" s="28">
        <v>865.3</v>
      </c>
      <c r="M139" s="28">
        <v>865.3</v>
      </c>
      <c r="N139" s="28">
        <v>0</v>
      </c>
      <c r="O139" s="90">
        <v>33952295.280000001</v>
      </c>
      <c r="P139" s="19">
        <v>28293579.399999999</v>
      </c>
      <c r="Q139" s="90">
        <v>27444772.02</v>
      </c>
      <c r="R139" s="56">
        <v>806367.01</v>
      </c>
      <c r="S139" s="19">
        <v>42440.37</v>
      </c>
      <c r="T139" s="19">
        <v>5375780.0899999999</v>
      </c>
      <c r="U139" s="19">
        <v>282935.78999999998</v>
      </c>
      <c r="V139" s="90">
        <v>0</v>
      </c>
    </row>
    <row r="140" spans="1:22" s="22" customFormat="1" ht="28.15" customHeight="1" x14ac:dyDescent="0.25">
      <c r="A140" s="30" t="s">
        <v>341</v>
      </c>
      <c r="B140" s="55" t="s">
        <v>221</v>
      </c>
      <c r="C140" s="63" t="s">
        <v>241</v>
      </c>
      <c r="D140" s="26">
        <v>42734</v>
      </c>
      <c r="E140" s="87" t="s">
        <v>131</v>
      </c>
      <c r="F140" s="87" t="s">
        <v>231</v>
      </c>
      <c r="G140" s="27">
        <v>26</v>
      </c>
      <c r="H140" s="28">
        <v>421.7</v>
      </c>
      <c r="I140" s="27">
        <v>11</v>
      </c>
      <c r="J140" s="27">
        <v>3</v>
      </c>
      <c r="K140" s="27">
        <v>8</v>
      </c>
      <c r="L140" s="28">
        <v>421.7</v>
      </c>
      <c r="M140" s="28">
        <v>155.07</v>
      </c>
      <c r="N140" s="28">
        <v>266.63</v>
      </c>
      <c r="O140" s="90">
        <v>16546495.919999998</v>
      </c>
      <c r="P140" s="19">
        <v>13788746.6</v>
      </c>
      <c r="Q140" s="90">
        <v>13375084.199999999</v>
      </c>
      <c r="R140" s="56">
        <v>392979.28</v>
      </c>
      <c r="S140" s="19">
        <v>20683.12</v>
      </c>
      <c r="T140" s="19">
        <v>2619861.85</v>
      </c>
      <c r="U140" s="19">
        <v>137887.47</v>
      </c>
      <c r="V140" s="90">
        <v>0</v>
      </c>
    </row>
    <row r="141" spans="1:22" s="22" customFormat="1" ht="28.15" customHeight="1" x14ac:dyDescent="0.25">
      <c r="A141" s="30" t="s">
        <v>342</v>
      </c>
      <c r="B141" s="55" t="s">
        <v>222</v>
      </c>
      <c r="C141" s="63" t="s">
        <v>241</v>
      </c>
      <c r="D141" s="26">
        <v>42734</v>
      </c>
      <c r="E141" s="87" t="s">
        <v>131</v>
      </c>
      <c r="F141" s="87" t="s">
        <v>231</v>
      </c>
      <c r="G141" s="27">
        <v>10</v>
      </c>
      <c r="H141" s="28">
        <v>134.93</v>
      </c>
      <c r="I141" s="27">
        <v>6</v>
      </c>
      <c r="J141" s="27">
        <v>2</v>
      </c>
      <c r="K141" s="27">
        <v>4</v>
      </c>
      <c r="L141" s="28">
        <v>134.93</v>
      </c>
      <c r="M141" s="28">
        <v>57.9</v>
      </c>
      <c r="N141" s="28">
        <v>77.03</v>
      </c>
      <c r="O141" s="90">
        <v>5294329.370000001</v>
      </c>
      <c r="P141" s="19">
        <v>4411941.1400000006</v>
      </c>
      <c r="Q141" s="90">
        <v>4279582.91</v>
      </c>
      <c r="R141" s="56">
        <v>125740.32</v>
      </c>
      <c r="S141" s="19">
        <v>6617.91</v>
      </c>
      <c r="T141" s="19">
        <v>838268.82</v>
      </c>
      <c r="U141" s="19">
        <v>44119.41</v>
      </c>
      <c r="V141" s="90">
        <v>0</v>
      </c>
    </row>
    <row r="142" spans="1:22" s="22" customFormat="1" ht="28.15" customHeight="1" x14ac:dyDescent="0.25">
      <c r="A142" s="30" t="s">
        <v>343</v>
      </c>
      <c r="B142" s="55" t="s">
        <v>223</v>
      </c>
      <c r="C142" s="63" t="s">
        <v>241</v>
      </c>
      <c r="D142" s="26">
        <v>42734</v>
      </c>
      <c r="E142" s="87" t="s">
        <v>131</v>
      </c>
      <c r="F142" s="87" t="s">
        <v>231</v>
      </c>
      <c r="G142" s="27">
        <v>12</v>
      </c>
      <c r="H142" s="28">
        <v>174.45</v>
      </c>
      <c r="I142" s="27">
        <v>5</v>
      </c>
      <c r="J142" s="27">
        <v>4</v>
      </c>
      <c r="K142" s="27">
        <v>1</v>
      </c>
      <c r="L142" s="28">
        <v>174.45</v>
      </c>
      <c r="M142" s="28">
        <v>137.97</v>
      </c>
      <c r="N142" s="28">
        <v>36.479999999999997</v>
      </c>
      <c r="O142" s="90">
        <v>6844999.3200000003</v>
      </c>
      <c r="P142" s="19">
        <v>5704166.0999999996</v>
      </c>
      <c r="Q142" s="90">
        <v>5533041.1200000001</v>
      </c>
      <c r="R142" s="56">
        <v>162568.73000000001</v>
      </c>
      <c r="S142" s="19">
        <v>8556.25</v>
      </c>
      <c r="T142" s="19">
        <v>1083791.56</v>
      </c>
      <c r="U142" s="19">
        <v>57041.66</v>
      </c>
      <c r="V142" s="90">
        <v>0</v>
      </c>
    </row>
    <row r="143" spans="1:22" s="22" customFormat="1" ht="28.15" customHeight="1" x14ac:dyDescent="0.25">
      <c r="A143" s="30" t="s">
        <v>344</v>
      </c>
      <c r="B143" s="55" t="s">
        <v>224</v>
      </c>
      <c r="C143" s="63" t="s">
        <v>241</v>
      </c>
      <c r="D143" s="26">
        <v>42734</v>
      </c>
      <c r="E143" s="87" t="s">
        <v>131</v>
      </c>
      <c r="F143" s="87" t="s">
        <v>231</v>
      </c>
      <c r="G143" s="27">
        <v>11</v>
      </c>
      <c r="H143" s="28">
        <v>208.9</v>
      </c>
      <c r="I143" s="27">
        <v>7</v>
      </c>
      <c r="J143" s="27">
        <v>3</v>
      </c>
      <c r="K143" s="27">
        <v>4</v>
      </c>
      <c r="L143" s="28">
        <v>185.72</v>
      </c>
      <c r="M143" s="28">
        <v>110.91</v>
      </c>
      <c r="N143" s="28">
        <v>74.81</v>
      </c>
      <c r="O143" s="90">
        <v>7287207.0800000001</v>
      </c>
      <c r="P143" s="19">
        <v>6072672.5599999996</v>
      </c>
      <c r="Q143" s="90">
        <v>5890492.3799999999</v>
      </c>
      <c r="R143" s="56">
        <v>173071.17</v>
      </c>
      <c r="S143" s="19">
        <v>9109.01</v>
      </c>
      <c r="T143" s="19">
        <v>1153807.79</v>
      </c>
      <c r="U143" s="19">
        <v>60726.73</v>
      </c>
      <c r="V143" s="90">
        <v>0</v>
      </c>
    </row>
    <row r="144" spans="1:22" s="22" customFormat="1" ht="28.15" customHeight="1" x14ac:dyDescent="0.25">
      <c r="A144" s="30" t="s">
        <v>345</v>
      </c>
      <c r="B144" s="55" t="s">
        <v>225</v>
      </c>
      <c r="C144" s="63" t="s">
        <v>241</v>
      </c>
      <c r="D144" s="26">
        <v>42734</v>
      </c>
      <c r="E144" s="87" t="s">
        <v>131</v>
      </c>
      <c r="F144" s="87" t="s">
        <v>231</v>
      </c>
      <c r="G144" s="27">
        <v>5</v>
      </c>
      <c r="H144" s="28">
        <v>120.35</v>
      </c>
      <c r="I144" s="27">
        <v>5</v>
      </c>
      <c r="J144" s="27">
        <v>0</v>
      </c>
      <c r="K144" s="27">
        <v>5</v>
      </c>
      <c r="L144" s="28">
        <v>120.35</v>
      </c>
      <c r="M144" s="28">
        <v>0</v>
      </c>
      <c r="N144" s="28">
        <v>120.35</v>
      </c>
      <c r="O144" s="90">
        <v>4722245.16</v>
      </c>
      <c r="P144" s="19">
        <v>3935204.3</v>
      </c>
      <c r="Q144" s="90">
        <v>3817148.17</v>
      </c>
      <c r="R144" s="56">
        <v>112153.32</v>
      </c>
      <c r="S144" s="19">
        <v>5902.81</v>
      </c>
      <c r="T144" s="19">
        <v>747688.82</v>
      </c>
      <c r="U144" s="19">
        <v>39352.04</v>
      </c>
      <c r="V144" s="90">
        <v>0</v>
      </c>
    </row>
    <row r="145" spans="1:23" s="22" customFormat="1" ht="28.15" customHeight="1" x14ac:dyDescent="0.25">
      <c r="A145" s="30" t="s">
        <v>346</v>
      </c>
      <c r="B145" s="55" t="s">
        <v>226</v>
      </c>
      <c r="C145" s="63" t="s">
        <v>241</v>
      </c>
      <c r="D145" s="26">
        <v>42734</v>
      </c>
      <c r="E145" s="87" t="s">
        <v>131</v>
      </c>
      <c r="F145" s="87" t="s">
        <v>231</v>
      </c>
      <c r="G145" s="27">
        <v>6</v>
      </c>
      <c r="H145" s="28">
        <v>123.98</v>
      </c>
      <c r="I145" s="27">
        <v>3</v>
      </c>
      <c r="J145" s="27">
        <v>0</v>
      </c>
      <c r="K145" s="27">
        <v>3</v>
      </c>
      <c r="L145" s="28">
        <v>123.98</v>
      </c>
      <c r="M145" s="28">
        <v>0</v>
      </c>
      <c r="N145" s="28">
        <v>123.98</v>
      </c>
      <c r="O145" s="90">
        <v>4864677.6500000004</v>
      </c>
      <c r="P145" s="19">
        <v>4053898.04</v>
      </c>
      <c r="Q145" s="90">
        <v>3932281.1</v>
      </c>
      <c r="R145" s="56">
        <v>115536.09</v>
      </c>
      <c r="S145" s="19">
        <v>6080.85</v>
      </c>
      <c r="T145" s="19">
        <v>770240.63</v>
      </c>
      <c r="U145" s="19">
        <v>40538.980000000003</v>
      </c>
      <c r="V145" s="90">
        <v>0</v>
      </c>
    </row>
    <row r="146" spans="1:23" s="22" customFormat="1" ht="28.15" customHeight="1" x14ac:dyDescent="0.25">
      <c r="A146" s="98" t="s">
        <v>32</v>
      </c>
      <c r="B146" s="99"/>
      <c r="C146" s="86" t="s">
        <v>17</v>
      </c>
      <c r="D146" s="86" t="s">
        <v>17</v>
      </c>
      <c r="E146" s="86" t="s">
        <v>17</v>
      </c>
      <c r="F146" s="86" t="s">
        <v>17</v>
      </c>
      <c r="G146" s="88">
        <f>SUM(G147:G148)</f>
        <v>2</v>
      </c>
      <c r="H146" s="89">
        <f t="shared" ref="H146:V146" si="2">SUM(H147:H148)</f>
        <v>394.23999999999995</v>
      </c>
      <c r="I146" s="88">
        <f t="shared" si="2"/>
        <v>10</v>
      </c>
      <c r="J146" s="88">
        <f t="shared" si="2"/>
        <v>8</v>
      </c>
      <c r="K146" s="88">
        <f t="shared" si="2"/>
        <v>2</v>
      </c>
      <c r="L146" s="89">
        <f t="shared" si="2"/>
        <v>394.23999999999995</v>
      </c>
      <c r="M146" s="89">
        <f t="shared" si="2"/>
        <v>326.88</v>
      </c>
      <c r="N146" s="89">
        <f t="shared" si="2"/>
        <v>67.36</v>
      </c>
      <c r="O146" s="90">
        <f t="shared" si="2"/>
        <v>0</v>
      </c>
      <c r="P146" s="19">
        <f t="shared" si="2"/>
        <v>0</v>
      </c>
      <c r="Q146" s="90">
        <f t="shared" si="2"/>
        <v>0</v>
      </c>
      <c r="R146" s="56">
        <f t="shared" si="2"/>
        <v>0</v>
      </c>
      <c r="S146" s="19">
        <f t="shared" si="2"/>
        <v>0</v>
      </c>
      <c r="T146" s="19">
        <f t="shared" si="2"/>
        <v>0</v>
      </c>
      <c r="U146" s="19">
        <f t="shared" si="2"/>
        <v>0</v>
      </c>
      <c r="V146" s="90">
        <f t="shared" si="2"/>
        <v>0</v>
      </c>
    </row>
    <row r="147" spans="1:23" s="22" customFormat="1" ht="28.15" customHeight="1" x14ac:dyDescent="0.25">
      <c r="A147" s="30" t="s">
        <v>347</v>
      </c>
      <c r="B147" s="97" t="s">
        <v>202</v>
      </c>
      <c r="C147" s="63">
        <v>1</v>
      </c>
      <c r="D147" s="26">
        <v>41904</v>
      </c>
      <c r="E147" s="87" t="s">
        <v>131</v>
      </c>
      <c r="F147" s="87" t="s">
        <v>231</v>
      </c>
      <c r="G147" s="88">
        <v>1</v>
      </c>
      <c r="H147" s="89">
        <v>373.34</v>
      </c>
      <c r="I147" s="88">
        <v>9</v>
      </c>
      <c r="J147" s="88">
        <v>8</v>
      </c>
      <c r="K147" s="88">
        <v>1</v>
      </c>
      <c r="L147" s="89">
        <v>373.34</v>
      </c>
      <c r="M147" s="89">
        <v>326.88</v>
      </c>
      <c r="N147" s="89">
        <v>46.46</v>
      </c>
      <c r="O147" s="90">
        <v>0</v>
      </c>
      <c r="P147" s="19">
        <v>0</v>
      </c>
      <c r="Q147" s="90">
        <v>0</v>
      </c>
      <c r="R147" s="56">
        <v>0</v>
      </c>
      <c r="S147" s="19">
        <v>0</v>
      </c>
      <c r="T147" s="19">
        <v>0</v>
      </c>
      <c r="U147" s="19">
        <v>0</v>
      </c>
      <c r="V147" s="90">
        <v>0</v>
      </c>
    </row>
    <row r="148" spans="1:23" s="22" customFormat="1" ht="28.15" customHeight="1" x14ac:dyDescent="0.25">
      <c r="A148" s="30" t="s">
        <v>348</v>
      </c>
      <c r="B148" s="97" t="s">
        <v>108</v>
      </c>
      <c r="C148" s="63" t="s">
        <v>239</v>
      </c>
      <c r="D148" s="26">
        <v>42479</v>
      </c>
      <c r="E148" s="87" t="s">
        <v>131</v>
      </c>
      <c r="F148" s="87" t="s">
        <v>231</v>
      </c>
      <c r="G148" s="88">
        <v>1</v>
      </c>
      <c r="H148" s="89">
        <v>20.9</v>
      </c>
      <c r="I148" s="88">
        <v>1</v>
      </c>
      <c r="J148" s="88">
        <v>0</v>
      </c>
      <c r="K148" s="88">
        <v>1</v>
      </c>
      <c r="L148" s="89">
        <v>20.9</v>
      </c>
      <c r="M148" s="89">
        <v>0</v>
      </c>
      <c r="N148" s="89">
        <v>20.9</v>
      </c>
      <c r="O148" s="90">
        <v>0</v>
      </c>
      <c r="P148" s="19">
        <v>0</v>
      </c>
      <c r="Q148" s="90">
        <v>0</v>
      </c>
      <c r="R148" s="56">
        <v>0</v>
      </c>
      <c r="S148" s="19">
        <v>0</v>
      </c>
      <c r="T148" s="19">
        <v>0</v>
      </c>
      <c r="U148" s="19">
        <v>0</v>
      </c>
      <c r="V148" s="90">
        <v>0</v>
      </c>
    </row>
    <row r="149" spans="1:23" s="22" customFormat="1" ht="28.15" customHeight="1" x14ac:dyDescent="0.25">
      <c r="A149" s="98" t="s">
        <v>400</v>
      </c>
      <c r="B149" s="99"/>
      <c r="C149" s="25" t="s">
        <v>17</v>
      </c>
      <c r="D149" s="25" t="s">
        <v>17</v>
      </c>
      <c r="E149" s="76" t="s">
        <v>17</v>
      </c>
      <c r="F149" s="86" t="s">
        <v>17</v>
      </c>
      <c r="G149" s="27">
        <v>110</v>
      </c>
      <c r="H149" s="28">
        <v>1159.54</v>
      </c>
      <c r="I149" s="27">
        <v>35</v>
      </c>
      <c r="J149" s="27">
        <v>22</v>
      </c>
      <c r="K149" s="27">
        <v>13</v>
      </c>
      <c r="L149" s="28">
        <v>1133.08</v>
      </c>
      <c r="M149" s="28">
        <v>710.28000000000009</v>
      </c>
      <c r="N149" s="28">
        <v>422.80000000000007</v>
      </c>
      <c r="O149" s="90">
        <v>48949056</v>
      </c>
      <c r="P149" s="90">
        <v>37049449.839999996</v>
      </c>
      <c r="Q149" s="19">
        <v>35937966.329999998</v>
      </c>
      <c r="R149" s="19">
        <v>889186.82</v>
      </c>
      <c r="S149" s="19">
        <v>222296.69</v>
      </c>
      <c r="T149" s="90">
        <v>9519684.9299999997</v>
      </c>
      <c r="U149" s="90">
        <v>2379921.23</v>
      </c>
      <c r="V149" s="90">
        <v>0</v>
      </c>
    </row>
    <row r="150" spans="1:23" s="22" customFormat="1" ht="28.15" customHeight="1" x14ac:dyDescent="0.25">
      <c r="A150" s="30" t="s">
        <v>349</v>
      </c>
      <c r="B150" s="55" t="s">
        <v>117</v>
      </c>
      <c r="C150" s="64" t="s">
        <v>118</v>
      </c>
      <c r="D150" s="26">
        <v>41661</v>
      </c>
      <c r="E150" s="87" t="s">
        <v>131</v>
      </c>
      <c r="F150" s="87" t="s">
        <v>231</v>
      </c>
      <c r="G150" s="27">
        <v>16</v>
      </c>
      <c r="H150" s="28">
        <v>265.02</v>
      </c>
      <c r="I150" s="27">
        <v>7</v>
      </c>
      <c r="J150" s="27">
        <v>5</v>
      </c>
      <c r="K150" s="27">
        <v>2</v>
      </c>
      <c r="L150" s="28">
        <v>265.02</v>
      </c>
      <c r="M150" s="28">
        <v>219.42</v>
      </c>
      <c r="N150" s="28">
        <v>45.6</v>
      </c>
      <c r="O150" s="90">
        <v>11448864</v>
      </c>
      <c r="P150" s="19">
        <v>8665623.959999999</v>
      </c>
      <c r="Q150" s="90">
        <v>8405655.2400000002</v>
      </c>
      <c r="R150" s="56">
        <v>207974.98</v>
      </c>
      <c r="S150" s="19">
        <v>51993.74</v>
      </c>
      <c r="T150" s="19">
        <v>2226592.0299999998</v>
      </c>
      <c r="U150" s="19">
        <v>556648.01</v>
      </c>
      <c r="V150" s="90">
        <v>0</v>
      </c>
    </row>
    <row r="151" spans="1:23" s="22" customFormat="1" ht="28.15" customHeight="1" x14ac:dyDescent="0.25">
      <c r="A151" s="30" t="s">
        <v>350</v>
      </c>
      <c r="B151" s="55" t="s">
        <v>121</v>
      </c>
      <c r="C151" s="64" t="s">
        <v>122</v>
      </c>
      <c r="D151" s="26">
        <v>42016</v>
      </c>
      <c r="E151" s="87" t="s">
        <v>131</v>
      </c>
      <c r="F151" s="87" t="s">
        <v>231</v>
      </c>
      <c r="G151" s="27">
        <v>7</v>
      </c>
      <c r="H151" s="28">
        <v>106.94</v>
      </c>
      <c r="I151" s="27">
        <v>4</v>
      </c>
      <c r="J151" s="27">
        <v>4</v>
      </c>
      <c r="K151" s="27">
        <v>0</v>
      </c>
      <c r="L151" s="28">
        <v>106.94</v>
      </c>
      <c r="M151" s="28">
        <v>106.94</v>
      </c>
      <c r="N151" s="28">
        <v>0</v>
      </c>
      <c r="O151" s="90">
        <v>4619808</v>
      </c>
      <c r="P151" s="19">
        <v>3496724.12</v>
      </c>
      <c r="Q151" s="90">
        <v>3391822.4</v>
      </c>
      <c r="R151" s="56">
        <v>83921.38</v>
      </c>
      <c r="S151" s="19">
        <v>20980.34</v>
      </c>
      <c r="T151" s="19">
        <v>898467.1</v>
      </c>
      <c r="U151" s="19">
        <v>224616.78</v>
      </c>
      <c r="V151" s="90">
        <v>0</v>
      </c>
    </row>
    <row r="152" spans="1:23" s="22" customFormat="1" ht="28.15" customHeight="1" x14ac:dyDescent="0.25">
      <c r="A152" s="30" t="s">
        <v>351</v>
      </c>
      <c r="B152" s="55" t="s">
        <v>123</v>
      </c>
      <c r="C152" s="64" t="s">
        <v>124</v>
      </c>
      <c r="D152" s="26">
        <v>41730</v>
      </c>
      <c r="E152" s="87" t="s">
        <v>131</v>
      </c>
      <c r="F152" s="87" t="s">
        <v>231</v>
      </c>
      <c r="G152" s="27">
        <v>47</v>
      </c>
      <c r="H152" s="28">
        <v>269.13</v>
      </c>
      <c r="I152" s="27">
        <v>6</v>
      </c>
      <c r="J152" s="27">
        <v>1</v>
      </c>
      <c r="K152" s="27">
        <v>5</v>
      </c>
      <c r="L152" s="28">
        <v>269.13</v>
      </c>
      <c r="M152" s="28">
        <v>56.2</v>
      </c>
      <c r="N152" s="28">
        <v>212.93</v>
      </c>
      <c r="O152" s="90">
        <v>11626416</v>
      </c>
      <c r="P152" s="19">
        <v>8800012.7400000002</v>
      </c>
      <c r="Q152" s="19">
        <v>8536012.3499999996</v>
      </c>
      <c r="R152" s="56">
        <v>211200.31</v>
      </c>
      <c r="S152" s="19">
        <v>52800.08</v>
      </c>
      <c r="T152" s="19">
        <v>2261122.61</v>
      </c>
      <c r="U152" s="19">
        <v>565280.65</v>
      </c>
      <c r="V152" s="90">
        <v>0</v>
      </c>
    </row>
    <row r="153" spans="1:23" s="22" customFormat="1" ht="28.15" customHeight="1" x14ac:dyDescent="0.25">
      <c r="A153" s="30" t="s">
        <v>352</v>
      </c>
      <c r="B153" s="55" t="s">
        <v>145</v>
      </c>
      <c r="C153" s="64" t="s">
        <v>146</v>
      </c>
      <c r="D153" s="26">
        <v>42046</v>
      </c>
      <c r="E153" s="87" t="s">
        <v>131</v>
      </c>
      <c r="F153" s="87" t="s">
        <v>231</v>
      </c>
      <c r="G153" s="27">
        <v>23</v>
      </c>
      <c r="H153" s="28">
        <v>338.77</v>
      </c>
      <c r="I153" s="27">
        <v>12</v>
      </c>
      <c r="J153" s="27">
        <v>10</v>
      </c>
      <c r="K153" s="27">
        <v>2</v>
      </c>
      <c r="L153" s="28">
        <v>338.77</v>
      </c>
      <c r="M153" s="28">
        <v>267.40999999999997</v>
      </c>
      <c r="N153" s="28">
        <v>71.36</v>
      </c>
      <c r="O153" s="90">
        <v>14634863.999999998</v>
      </c>
      <c r="P153" s="19">
        <v>11077101.459999999</v>
      </c>
      <c r="Q153" s="19">
        <v>10744788.41</v>
      </c>
      <c r="R153" s="56">
        <v>265850.44</v>
      </c>
      <c r="S153" s="19">
        <v>66462.61</v>
      </c>
      <c r="T153" s="19">
        <v>2846210.03</v>
      </c>
      <c r="U153" s="19">
        <v>711552.51</v>
      </c>
      <c r="V153" s="90">
        <v>0</v>
      </c>
    </row>
    <row r="154" spans="1:23" s="22" customFormat="1" ht="28.15" customHeight="1" x14ac:dyDescent="0.25">
      <c r="A154" s="25" t="s">
        <v>353</v>
      </c>
      <c r="B154" s="55" t="s">
        <v>201</v>
      </c>
      <c r="C154" s="64" t="s">
        <v>92</v>
      </c>
      <c r="D154" s="26">
        <v>41362</v>
      </c>
      <c r="E154" s="87" t="s">
        <v>131</v>
      </c>
      <c r="F154" s="87" t="s">
        <v>231</v>
      </c>
      <c r="G154" s="27">
        <v>6</v>
      </c>
      <c r="H154" s="28">
        <v>76.510000000000005</v>
      </c>
      <c r="I154" s="27">
        <v>3</v>
      </c>
      <c r="J154" s="27">
        <v>1</v>
      </c>
      <c r="K154" s="27">
        <v>2</v>
      </c>
      <c r="L154" s="28">
        <v>76.510000000000005</v>
      </c>
      <c r="M154" s="28">
        <v>16.71</v>
      </c>
      <c r="N154" s="28">
        <v>59.800000000000004</v>
      </c>
      <c r="O154" s="90">
        <v>3305231.9999999995</v>
      </c>
      <c r="P154" s="19">
        <v>2501723.98</v>
      </c>
      <c r="Q154" s="90">
        <v>2426672.2599999998</v>
      </c>
      <c r="R154" s="56">
        <v>60041.38</v>
      </c>
      <c r="S154" s="19">
        <v>15010.34</v>
      </c>
      <c r="T154" s="19">
        <v>642806.42000000004</v>
      </c>
      <c r="U154" s="19">
        <v>160701.6</v>
      </c>
      <c r="V154" s="90">
        <v>0</v>
      </c>
    </row>
    <row r="155" spans="1:23" s="22" customFormat="1" ht="28.15" customHeight="1" x14ac:dyDescent="0.25">
      <c r="A155" s="25" t="s">
        <v>354</v>
      </c>
      <c r="B155" s="55" t="s">
        <v>93</v>
      </c>
      <c r="C155" s="64" t="s">
        <v>94</v>
      </c>
      <c r="D155" s="26">
        <v>41304</v>
      </c>
      <c r="E155" s="87" t="s">
        <v>131</v>
      </c>
      <c r="F155" s="87" t="s">
        <v>231</v>
      </c>
      <c r="G155" s="27">
        <v>11</v>
      </c>
      <c r="H155" s="28">
        <v>103.17</v>
      </c>
      <c r="I155" s="27">
        <v>3</v>
      </c>
      <c r="J155" s="27">
        <v>1</v>
      </c>
      <c r="K155" s="27">
        <v>2</v>
      </c>
      <c r="L155" s="28">
        <v>76.710000000000008</v>
      </c>
      <c r="M155" s="28">
        <v>43.6</v>
      </c>
      <c r="N155" s="28">
        <v>33.11</v>
      </c>
      <c r="O155" s="90">
        <v>3313872.0000000005</v>
      </c>
      <c r="P155" s="19">
        <v>2508263.58</v>
      </c>
      <c r="Q155" s="90">
        <v>2433015.67</v>
      </c>
      <c r="R155" s="56">
        <v>60198.33</v>
      </c>
      <c r="S155" s="19">
        <v>15049.58</v>
      </c>
      <c r="T155" s="19">
        <v>644486.74</v>
      </c>
      <c r="U155" s="19">
        <v>161121.68</v>
      </c>
      <c r="V155" s="90">
        <v>0</v>
      </c>
    </row>
    <row r="156" spans="1:23" s="4" customFormat="1" ht="28.15" customHeight="1" x14ac:dyDescent="0.25">
      <c r="A156" s="101" t="s">
        <v>399</v>
      </c>
      <c r="B156" s="102"/>
      <c r="C156" s="13" t="s">
        <v>17</v>
      </c>
      <c r="D156" s="13" t="s">
        <v>17</v>
      </c>
      <c r="E156" s="75" t="s">
        <v>17</v>
      </c>
      <c r="F156" s="86" t="s">
        <v>17</v>
      </c>
      <c r="G156" s="15">
        <v>55</v>
      </c>
      <c r="H156" s="16">
        <v>1141.8</v>
      </c>
      <c r="I156" s="15">
        <v>24</v>
      </c>
      <c r="J156" s="15">
        <v>22</v>
      </c>
      <c r="K156" s="15">
        <v>2</v>
      </c>
      <c r="L156" s="16">
        <v>1141.8</v>
      </c>
      <c r="M156" s="16">
        <v>1043.4000000000001</v>
      </c>
      <c r="N156" s="16">
        <v>98.4</v>
      </c>
      <c r="O156" s="90">
        <v>49325760</v>
      </c>
      <c r="P156" s="90">
        <v>37334576.399999999</v>
      </c>
      <c r="Q156" s="90">
        <v>36214539.109999999</v>
      </c>
      <c r="R156" s="90">
        <v>896029.83000000007</v>
      </c>
      <c r="S156" s="90">
        <v>224007.46000000002</v>
      </c>
      <c r="T156" s="90">
        <v>9592946.879999999</v>
      </c>
      <c r="U156" s="90">
        <v>2398236.7199999997</v>
      </c>
      <c r="V156" s="90">
        <v>0</v>
      </c>
      <c r="W156" s="79"/>
    </row>
    <row r="157" spans="1:23" s="22" customFormat="1" ht="28.15" customHeight="1" x14ac:dyDescent="0.25">
      <c r="A157" s="30" t="s">
        <v>355</v>
      </c>
      <c r="B157" s="55" t="s">
        <v>170</v>
      </c>
      <c r="C157" s="62" t="s">
        <v>240</v>
      </c>
      <c r="D157" s="52">
        <v>42635</v>
      </c>
      <c r="E157" s="87" t="s">
        <v>131</v>
      </c>
      <c r="F157" s="87" t="s">
        <v>231</v>
      </c>
      <c r="G157" s="27">
        <v>15</v>
      </c>
      <c r="H157" s="28">
        <v>361.6</v>
      </c>
      <c r="I157" s="27">
        <v>8</v>
      </c>
      <c r="J157" s="27">
        <v>8</v>
      </c>
      <c r="K157" s="27">
        <v>0</v>
      </c>
      <c r="L157" s="28">
        <v>361.6</v>
      </c>
      <c r="M157" s="28">
        <v>361.6</v>
      </c>
      <c r="N157" s="28">
        <v>0</v>
      </c>
      <c r="O157" s="90">
        <v>15621120.000000002</v>
      </c>
      <c r="P157" s="19">
        <v>11823596.800000001</v>
      </c>
      <c r="Q157" s="90">
        <v>11468888.9</v>
      </c>
      <c r="R157" s="56">
        <v>283766.32</v>
      </c>
      <c r="S157" s="19">
        <v>70941.58</v>
      </c>
      <c r="T157" s="19">
        <v>3038018.56</v>
      </c>
      <c r="U157" s="19">
        <v>759504.64</v>
      </c>
      <c r="V157" s="90">
        <v>0</v>
      </c>
    </row>
    <row r="158" spans="1:23" s="22" customFormat="1" ht="28.15" customHeight="1" x14ac:dyDescent="0.25">
      <c r="A158" s="30" t="s">
        <v>165</v>
      </c>
      <c r="B158" s="55" t="s">
        <v>176</v>
      </c>
      <c r="C158" s="62" t="s">
        <v>240</v>
      </c>
      <c r="D158" s="52">
        <v>42635</v>
      </c>
      <c r="E158" s="87" t="s">
        <v>131</v>
      </c>
      <c r="F158" s="87" t="s">
        <v>231</v>
      </c>
      <c r="G158" s="27">
        <v>23</v>
      </c>
      <c r="H158" s="28">
        <v>390.9</v>
      </c>
      <c r="I158" s="27">
        <v>8</v>
      </c>
      <c r="J158" s="27">
        <v>6</v>
      </c>
      <c r="K158" s="27">
        <v>2</v>
      </c>
      <c r="L158" s="28">
        <v>390.9</v>
      </c>
      <c r="M158" s="28">
        <v>292.5</v>
      </c>
      <c r="N158" s="28">
        <v>98.4</v>
      </c>
      <c r="O158" s="90">
        <v>16886880</v>
      </c>
      <c r="P158" s="19">
        <v>12781648.199999999</v>
      </c>
      <c r="Q158" s="90">
        <v>12398198.75</v>
      </c>
      <c r="R158" s="56">
        <v>306759.56</v>
      </c>
      <c r="S158" s="19">
        <v>76689.89</v>
      </c>
      <c r="T158" s="19">
        <v>3284185.44</v>
      </c>
      <c r="U158" s="19">
        <v>821046.36</v>
      </c>
      <c r="V158" s="90">
        <v>0</v>
      </c>
    </row>
    <row r="159" spans="1:23" s="22" customFormat="1" ht="28.15" customHeight="1" x14ac:dyDescent="0.25">
      <c r="A159" s="30" t="s">
        <v>166</v>
      </c>
      <c r="B159" s="55" t="s">
        <v>175</v>
      </c>
      <c r="C159" s="62" t="s">
        <v>240</v>
      </c>
      <c r="D159" s="52">
        <v>42635</v>
      </c>
      <c r="E159" s="87" t="s">
        <v>131</v>
      </c>
      <c r="F159" s="87" t="s">
        <v>231</v>
      </c>
      <c r="G159" s="27">
        <v>17</v>
      </c>
      <c r="H159" s="28">
        <v>389.3</v>
      </c>
      <c r="I159" s="27">
        <v>8</v>
      </c>
      <c r="J159" s="27">
        <v>8</v>
      </c>
      <c r="K159" s="27">
        <v>0</v>
      </c>
      <c r="L159" s="28">
        <v>389.3</v>
      </c>
      <c r="M159" s="28">
        <v>389.3</v>
      </c>
      <c r="N159" s="28">
        <v>0</v>
      </c>
      <c r="O159" s="90">
        <v>16817760</v>
      </c>
      <c r="P159" s="19">
        <v>12729331.4</v>
      </c>
      <c r="Q159" s="90">
        <v>12347451.460000001</v>
      </c>
      <c r="R159" s="56">
        <v>305503.95</v>
      </c>
      <c r="S159" s="19">
        <v>76375.990000000005</v>
      </c>
      <c r="T159" s="19">
        <v>3270742.88</v>
      </c>
      <c r="U159" s="19">
        <v>817685.72</v>
      </c>
      <c r="V159" s="90">
        <v>0</v>
      </c>
    </row>
    <row r="160" spans="1:23" s="22" customFormat="1" ht="28.15" customHeight="1" x14ac:dyDescent="0.25">
      <c r="A160" s="103" t="s">
        <v>53</v>
      </c>
      <c r="B160" s="104"/>
      <c r="C160" s="25" t="s">
        <v>17</v>
      </c>
      <c r="D160" s="25" t="s">
        <v>17</v>
      </c>
      <c r="E160" s="76" t="s">
        <v>17</v>
      </c>
      <c r="F160" s="86" t="s">
        <v>17</v>
      </c>
      <c r="G160" s="88">
        <f>SUM(G161:G165)</f>
        <v>221</v>
      </c>
      <c r="H160" s="89">
        <f t="shared" ref="H160:V160" si="3">SUM(H161:H165)</f>
        <v>2168.2400000000002</v>
      </c>
      <c r="I160" s="88">
        <f t="shared" si="3"/>
        <v>90</v>
      </c>
      <c r="J160" s="88">
        <f t="shared" si="3"/>
        <v>64</v>
      </c>
      <c r="K160" s="88">
        <f t="shared" si="3"/>
        <v>26</v>
      </c>
      <c r="L160" s="89">
        <f t="shared" si="3"/>
        <v>2142.7799999999997</v>
      </c>
      <c r="M160" s="89">
        <f t="shared" si="3"/>
        <v>1506.0900000000001</v>
      </c>
      <c r="N160" s="89">
        <f t="shared" si="3"/>
        <v>636.68999999999994</v>
      </c>
      <c r="O160" s="90">
        <f t="shared" si="3"/>
        <v>30923856</v>
      </c>
      <c r="P160" s="19">
        <f t="shared" si="3"/>
        <v>23406209.34</v>
      </c>
      <c r="Q160" s="90">
        <f t="shared" si="3"/>
        <v>22704023.059999999</v>
      </c>
      <c r="R160" s="56">
        <f t="shared" si="3"/>
        <v>351093.14</v>
      </c>
      <c r="S160" s="19">
        <f t="shared" si="3"/>
        <v>351093.14</v>
      </c>
      <c r="T160" s="19">
        <f t="shared" si="3"/>
        <v>3758823.33</v>
      </c>
      <c r="U160" s="19">
        <f t="shared" si="3"/>
        <v>3758823.33</v>
      </c>
      <c r="V160" s="90">
        <f t="shared" si="3"/>
        <v>0</v>
      </c>
    </row>
    <row r="161" spans="1:22" s="22" customFormat="1" ht="28.15" customHeight="1" x14ac:dyDescent="0.25">
      <c r="A161" s="97" t="s">
        <v>360</v>
      </c>
      <c r="B161" s="97" t="s">
        <v>24</v>
      </c>
      <c r="C161" s="86">
        <v>51</v>
      </c>
      <c r="D161" s="26">
        <v>41206</v>
      </c>
      <c r="E161" s="87" t="s">
        <v>131</v>
      </c>
      <c r="F161" s="87" t="s">
        <v>231</v>
      </c>
      <c r="G161" s="15">
        <v>2</v>
      </c>
      <c r="H161" s="16">
        <v>33.72</v>
      </c>
      <c r="I161" s="15">
        <v>1</v>
      </c>
      <c r="J161" s="15">
        <v>0</v>
      </c>
      <c r="K161" s="15">
        <v>1</v>
      </c>
      <c r="L161" s="16">
        <v>33.72</v>
      </c>
      <c r="M161" s="16">
        <v>0</v>
      </c>
      <c r="N161" s="16">
        <v>33.72</v>
      </c>
      <c r="O161" s="90">
        <v>0</v>
      </c>
      <c r="P161" s="90">
        <v>0</v>
      </c>
      <c r="Q161" s="90">
        <v>0</v>
      </c>
      <c r="R161" s="90">
        <v>0</v>
      </c>
      <c r="S161" s="90">
        <v>0</v>
      </c>
      <c r="T161" s="90">
        <v>0</v>
      </c>
      <c r="U161" s="90">
        <v>0</v>
      </c>
      <c r="V161" s="90"/>
    </row>
    <row r="162" spans="1:22" s="22" customFormat="1" ht="28.15" customHeight="1" x14ac:dyDescent="0.25">
      <c r="A162" s="30" t="s">
        <v>361</v>
      </c>
      <c r="B162" s="55" t="s">
        <v>102</v>
      </c>
      <c r="C162" s="51">
        <v>3330</v>
      </c>
      <c r="D162" s="52">
        <v>42720</v>
      </c>
      <c r="E162" s="87" t="s">
        <v>131</v>
      </c>
      <c r="F162" s="87" t="s">
        <v>231</v>
      </c>
      <c r="G162" s="27">
        <v>29</v>
      </c>
      <c r="H162" s="28">
        <v>387.82</v>
      </c>
      <c r="I162" s="27">
        <v>12</v>
      </c>
      <c r="J162" s="27">
        <v>12</v>
      </c>
      <c r="K162" s="27">
        <v>0</v>
      </c>
      <c r="L162" s="28">
        <v>387.82</v>
      </c>
      <c r="M162" s="28">
        <v>387.82</v>
      </c>
      <c r="N162" s="28">
        <v>0</v>
      </c>
      <c r="O162" s="90">
        <v>16753824</v>
      </c>
      <c r="P162" s="19">
        <v>12680938.359999999</v>
      </c>
      <c r="Q162" s="19">
        <v>12300510.199999999</v>
      </c>
      <c r="R162" s="19">
        <v>190214.08</v>
      </c>
      <c r="S162" s="19">
        <v>190214.08</v>
      </c>
      <c r="T162" s="19">
        <v>2036442.82</v>
      </c>
      <c r="U162" s="19">
        <v>2036442.82</v>
      </c>
      <c r="V162" s="90">
        <v>0</v>
      </c>
    </row>
    <row r="163" spans="1:22" s="22" customFormat="1" ht="28.15" customHeight="1" x14ac:dyDescent="0.25">
      <c r="A163" s="30" t="s">
        <v>362</v>
      </c>
      <c r="B163" s="55" t="s">
        <v>22</v>
      </c>
      <c r="C163" s="51">
        <v>3330</v>
      </c>
      <c r="D163" s="52">
        <v>42720</v>
      </c>
      <c r="E163" s="87" t="s">
        <v>131</v>
      </c>
      <c r="F163" s="87" t="s">
        <v>231</v>
      </c>
      <c r="G163" s="27">
        <v>29</v>
      </c>
      <c r="H163" s="28">
        <v>328.01</v>
      </c>
      <c r="I163" s="27">
        <v>9</v>
      </c>
      <c r="J163" s="27">
        <v>2</v>
      </c>
      <c r="K163" s="27">
        <v>7</v>
      </c>
      <c r="L163" s="28">
        <v>328.01</v>
      </c>
      <c r="M163" s="28">
        <v>71.44</v>
      </c>
      <c r="N163" s="28">
        <v>256.57</v>
      </c>
      <c r="O163" s="90">
        <v>14170032</v>
      </c>
      <c r="P163" s="19">
        <v>10725270.98</v>
      </c>
      <c r="Q163" s="19">
        <v>10403512.859999999</v>
      </c>
      <c r="R163" s="19">
        <v>160879.06</v>
      </c>
      <c r="S163" s="19">
        <v>160879.06</v>
      </c>
      <c r="T163" s="19">
        <v>1722380.51</v>
      </c>
      <c r="U163" s="19">
        <v>1722380.51</v>
      </c>
      <c r="V163" s="90">
        <v>0</v>
      </c>
    </row>
    <row r="164" spans="1:22" s="22" customFormat="1" ht="28.15" customHeight="1" x14ac:dyDescent="0.25">
      <c r="A164" s="30" t="s">
        <v>363</v>
      </c>
      <c r="B164" s="97" t="s">
        <v>386</v>
      </c>
      <c r="C164" s="51">
        <v>3330</v>
      </c>
      <c r="D164" s="52">
        <v>42720</v>
      </c>
      <c r="E164" s="87" t="s">
        <v>131</v>
      </c>
      <c r="F164" s="87" t="s">
        <v>231</v>
      </c>
      <c r="G164" s="88">
        <v>92</v>
      </c>
      <c r="H164" s="89">
        <v>713.6</v>
      </c>
      <c r="I164" s="88">
        <v>36</v>
      </c>
      <c r="J164" s="88">
        <v>23</v>
      </c>
      <c r="K164" s="88">
        <v>13</v>
      </c>
      <c r="L164" s="89">
        <v>699.5</v>
      </c>
      <c r="M164" s="89">
        <v>457.2</v>
      </c>
      <c r="N164" s="89">
        <v>242.3</v>
      </c>
      <c r="O164" s="90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90">
        <v>0</v>
      </c>
    </row>
    <row r="165" spans="1:22" s="22" customFormat="1" ht="28.15" customHeight="1" x14ac:dyDescent="0.25">
      <c r="A165" s="30" t="s">
        <v>364</v>
      </c>
      <c r="B165" s="97" t="s">
        <v>387</v>
      </c>
      <c r="C165" s="51">
        <v>3330</v>
      </c>
      <c r="D165" s="52">
        <v>42720</v>
      </c>
      <c r="E165" s="87" t="s">
        <v>131</v>
      </c>
      <c r="F165" s="87" t="s">
        <v>231</v>
      </c>
      <c r="G165" s="88">
        <v>69</v>
      </c>
      <c r="H165" s="89">
        <v>705.09</v>
      </c>
      <c r="I165" s="88">
        <v>32</v>
      </c>
      <c r="J165" s="88">
        <v>27</v>
      </c>
      <c r="K165" s="88">
        <v>5</v>
      </c>
      <c r="L165" s="89">
        <v>693.73</v>
      </c>
      <c r="M165" s="89">
        <v>589.63</v>
      </c>
      <c r="N165" s="89">
        <v>104.1</v>
      </c>
      <c r="O165" s="90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90">
        <v>0</v>
      </c>
    </row>
    <row r="166" spans="1:22" s="85" customFormat="1" ht="28.15" customHeight="1" x14ac:dyDescent="0.25">
      <c r="A166" s="105" t="s">
        <v>359</v>
      </c>
      <c r="B166" s="99"/>
      <c r="C166" s="86" t="s">
        <v>17</v>
      </c>
      <c r="D166" s="86" t="s">
        <v>17</v>
      </c>
      <c r="E166" s="86" t="s">
        <v>17</v>
      </c>
      <c r="F166" s="86" t="s">
        <v>17</v>
      </c>
      <c r="G166" s="88">
        <v>542</v>
      </c>
      <c r="H166" s="89">
        <v>9617.66</v>
      </c>
      <c r="I166" s="88">
        <v>237</v>
      </c>
      <c r="J166" s="88">
        <v>173</v>
      </c>
      <c r="K166" s="88">
        <v>64</v>
      </c>
      <c r="L166" s="89">
        <v>9268.7900000000009</v>
      </c>
      <c r="M166" s="89">
        <v>7006.3600000000006</v>
      </c>
      <c r="N166" s="89">
        <v>2262.4299999999998</v>
      </c>
      <c r="O166" s="90">
        <v>382507940.60000002</v>
      </c>
      <c r="P166" s="90">
        <v>303070895.42000002</v>
      </c>
      <c r="Q166" s="90">
        <v>293978768.56</v>
      </c>
      <c r="R166" s="90">
        <v>6540597.9299999997</v>
      </c>
      <c r="S166" s="90">
        <v>2551528.9300000002</v>
      </c>
      <c r="T166" s="90">
        <v>53015419.319999993</v>
      </c>
      <c r="U166" s="90">
        <v>26421625.859999999</v>
      </c>
      <c r="V166" s="90">
        <v>0</v>
      </c>
    </row>
    <row r="167" spans="1:22" s="22" customFormat="1" ht="28.15" customHeight="1" x14ac:dyDescent="0.25">
      <c r="A167" s="98" t="s">
        <v>205</v>
      </c>
      <c r="B167" s="99"/>
      <c r="C167" s="25" t="s">
        <v>17</v>
      </c>
      <c r="D167" s="25" t="s">
        <v>17</v>
      </c>
      <c r="E167" s="78" t="s">
        <v>17</v>
      </c>
      <c r="F167" s="86" t="s">
        <v>17</v>
      </c>
      <c r="G167" s="27">
        <v>12</v>
      </c>
      <c r="H167" s="28">
        <v>152</v>
      </c>
      <c r="I167" s="27">
        <v>5</v>
      </c>
      <c r="J167" s="27">
        <v>0</v>
      </c>
      <c r="K167" s="27">
        <v>5</v>
      </c>
      <c r="L167" s="28">
        <v>152</v>
      </c>
      <c r="M167" s="28">
        <v>0</v>
      </c>
      <c r="N167" s="28">
        <v>152</v>
      </c>
      <c r="O167" s="90">
        <v>5964115.2000000002</v>
      </c>
      <c r="P167" s="90">
        <v>4970096</v>
      </c>
      <c r="Q167" s="90">
        <v>4820993.12</v>
      </c>
      <c r="R167" s="90">
        <v>141647.74</v>
      </c>
      <c r="S167" s="90">
        <v>7455.14</v>
      </c>
      <c r="T167" s="90">
        <v>944318.24</v>
      </c>
      <c r="U167" s="90">
        <v>49700.959999999999</v>
      </c>
      <c r="V167" s="90">
        <v>0</v>
      </c>
    </row>
    <row r="168" spans="1:22" s="22" customFormat="1" ht="28.15" customHeight="1" x14ac:dyDescent="0.25">
      <c r="A168" s="25" t="s">
        <v>365</v>
      </c>
      <c r="B168" s="55" t="s">
        <v>206</v>
      </c>
      <c r="C168" s="25">
        <v>71</v>
      </c>
      <c r="D168" s="26">
        <v>42206</v>
      </c>
      <c r="E168" s="87" t="s">
        <v>357</v>
      </c>
      <c r="F168" s="87" t="s">
        <v>232</v>
      </c>
      <c r="G168" s="27">
        <v>12</v>
      </c>
      <c r="H168" s="28">
        <v>152</v>
      </c>
      <c r="I168" s="27">
        <v>5</v>
      </c>
      <c r="J168" s="27">
        <v>0</v>
      </c>
      <c r="K168" s="27">
        <v>5</v>
      </c>
      <c r="L168" s="28">
        <v>152</v>
      </c>
      <c r="M168" s="28">
        <v>0</v>
      </c>
      <c r="N168" s="28">
        <v>152</v>
      </c>
      <c r="O168" s="90">
        <v>5964115.2000000002</v>
      </c>
      <c r="P168" s="19">
        <v>4970096</v>
      </c>
      <c r="Q168" s="90">
        <v>4820993.12</v>
      </c>
      <c r="R168" s="56">
        <v>141647.74</v>
      </c>
      <c r="S168" s="19">
        <v>7455.14</v>
      </c>
      <c r="T168" s="19">
        <v>944318.24</v>
      </c>
      <c r="U168" s="19">
        <v>49700.959999999999</v>
      </c>
      <c r="V168" s="90">
        <v>0</v>
      </c>
    </row>
    <row r="169" spans="1:22" s="22" customFormat="1" ht="28.15" customHeight="1" x14ac:dyDescent="0.25">
      <c r="A169" s="98" t="s">
        <v>36</v>
      </c>
      <c r="B169" s="99"/>
      <c r="C169" s="25" t="s">
        <v>17</v>
      </c>
      <c r="D169" s="25" t="s">
        <v>17</v>
      </c>
      <c r="E169" s="78" t="s">
        <v>17</v>
      </c>
      <c r="F169" s="86" t="s">
        <v>17</v>
      </c>
      <c r="G169" s="27">
        <v>49</v>
      </c>
      <c r="H169" s="28">
        <v>1038.23</v>
      </c>
      <c r="I169" s="27">
        <v>29</v>
      </c>
      <c r="J169" s="27">
        <v>11</v>
      </c>
      <c r="K169" s="27">
        <v>18</v>
      </c>
      <c r="L169" s="28">
        <v>923.82999999999993</v>
      </c>
      <c r="M169" s="28">
        <v>335.53</v>
      </c>
      <c r="N169" s="28">
        <v>588.30000000000007</v>
      </c>
      <c r="O169" s="90">
        <v>36248872.009999998</v>
      </c>
      <c r="P169" s="90">
        <v>30207393.339999996</v>
      </c>
      <c r="Q169" s="90">
        <v>29301171.539999999</v>
      </c>
      <c r="R169" s="90">
        <v>860910.70999999985</v>
      </c>
      <c r="S169" s="90">
        <v>45311.09</v>
      </c>
      <c r="T169" s="90">
        <v>5739404.7299999986</v>
      </c>
      <c r="U169" s="90">
        <v>302073.94</v>
      </c>
      <c r="V169" s="90">
        <v>0</v>
      </c>
    </row>
    <row r="170" spans="1:22" s="22" customFormat="1" ht="28.15" customHeight="1" x14ac:dyDescent="0.25">
      <c r="A170" s="30" t="s">
        <v>366</v>
      </c>
      <c r="B170" s="55" t="s">
        <v>42</v>
      </c>
      <c r="C170" s="63" t="s">
        <v>43</v>
      </c>
      <c r="D170" s="26">
        <v>41085</v>
      </c>
      <c r="E170" s="87" t="s">
        <v>357</v>
      </c>
      <c r="F170" s="87" t="s">
        <v>232</v>
      </c>
      <c r="G170" s="27">
        <v>3</v>
      </c>
      <c r="H170" s="28">
        <v>63.47</v>
      </c>
      <c r="I170" s="27">
        <v>1</v>
      </c>
      <c r="J170" s="27">
        <v>1</v>
      </c>
      <c r="K170" s="27">
        <v>0</v>
      </c>
      <c r="L170" s="28">
        <v>40.97</v>
      </c>
      <c r="M170" s="28">
        <v>40.97</v>
      </c>
      <c r="N170" s="28">
        <v>0</v>
      </c>
      <c r="O170" s="90">
        <v>1607564.48</v>
      </c>
      <c r="P170" s="19">
        <v>1339637.06</v>
      </c>
      <c r="Q170" s="90">
        <v>1299447.95</v>
      </c>
      <c r="R170" s="19">
        <v>38179.660000000003</v>
      </c>
      <c r="S170" s="19">
        <v>2009.46</v>
      </c>
      <c r="T170" s="19">
        <v>254531.04</v>
      </c>
      <c r="U170" s="19">
        <v>13396.37</v>
      </c>
      <c r="V170" s="90">
        <v>0</v>
      </c>
    </row>
    <row r="171" spans="1:22" s="22" customFormat="1" ht="28.15" customHeight="1" x14ac:dyDescent="0.25">
      <c r="A171" s="30" t="s">
        <v>367</v>
      </c>
      <c r="B171" s="55" t="s">
        <v>83</v>
      </c>
      <c r="C171" s="64" t="s">
        <v>84</v>
      </c>
      <c r="D171" s="26">
        <v>41085</v>
      </c>
      <c r="E171" s="87" t="s">
        <v>357</v>
      </c>
      <c r="F171" s="87" t="s">
        <v>232</v>
      </c>
      <c r="G171" s="27">
        <v>5</v>
      </c>
      <c r="H171" s="28">
        <v>76.8</v>
      </c>
      <c r="I171" s="27">
        <v>3</v>
      </c>
      <c r="J171" s="27">
        <v>0</v>
      </c>
      <c r="K171" s="27">
        <v>3</v>
      </c>
      <c r="L171" s="28">
        <v>76.8</v>
      </c>
      <c r="M171" s="28">
        <v>0</v>
      </c>
      <c r="N171" s="28">
        <v>76.8</v>
      </c>
      <c r="O171" s="90">
        <v>3013447.6800000002</v>
      </c>
      <c r="P171" s="19">
        <v>2511206.3999999999</v>
      </c>
      <c r="Q171" s="90">
        <v>2435870.21</v>
      </c>
      <c r="R171" s="56">
        <v>71569.38</v>
      </c>
      <c r="S171" s="19">
        <v>3766.81</v>
      </c>
      <c r="T171" s="19">
        <v>477129.22</v>
      </c>
      <c r="U171" s="19">
        <v>25112.06</v>
      </c>
      <c r="V171" s="90">
        <v>0</v>
      </c>
    </row>
    <row r="172" spans="1:22" s="22" customFormat="1" ht="28.15" customHeight="1" x14ac:dyDescent="0.25">
      <c r="A172" s="25" t="s">
        <v>368</v>
      </c>
      <c r="B172" s="55" t="s">
        <v>210</v>
      </c>
      <c r="C172" s="64" t="s">
        <v>113</v>
      </c>
      <c r="D172" s="26">
        <v>41085</v>
      </c>
      <c r="E172" s="87" t="s">
        <v>357</v>
      </c>
      <c r="F172" s="87" t="s">
        <v>232</v>
      </c>
      <c r="G172" s="27">
        <v>8</v>
      </c>
      <c r="H172" s="28">
        <v>269.72000000000003</v>
      </c>
      <c r="I172" s="27">
        <v>6</v>
      </c>
      <c r="J172" s="27">
        <v>3</v>
      </c>
      <c r="K172" s="27">
        <v>3</v>
      </c>
      <c r="L172" s="28">
        <v>203.62</v>
      </c>
      <c r="M172" s="28">
        <v>101.62</v>
      </c>
      <c r="N172" s="28">
        <v>102</v>
      </c>
      <c r="O172" s="90">
        <v>7989560.1099999994</v>
      </c>
      <c r="P172" s="19">
        <v>6657966.7599999998</v>
      </c>
      <c r="Q172" s="90">
        <v>6458227.7599999998</v>
      </c>
      <c r="R172" s="56">
        <v>189752.05</v>
      </c>
      <c r="S172" s="19">
        <v>9986.9500000000007</v>
      </c>
      <c r="T172" s="19">
        <v>1265013.68</v>
      </c>
      <c r="U172" s="19">
        <v>66579.67</v>
      </c>
      <c r="V172" s="90">
        <v>0</v>
      </c>
    </row>
    <row r="173" spans="1:22" s="22" customFormat="1" ht="28.15" customHeight="1" x14ac:dyDescent="0.25">
      <c r="A173" s="30" t="s">
        <v>369</v>
      </c>
      <c r="B173" s="55" t="s">
        <v>211</v>
      </c>
      <c r="C173" s="64" t="s">
        <v>34</v>
      </c>
      <c r="D173" s="26">
        <v>41085</v>
      </c>
      <c r="E173" s="87" t="s">
        <v>357</v>
      </c>
      <c r="F173" s="87" t="s">
        <v>232</v>
      </c>
      <c r="G173" s="27">
        <v>2</v>
      </c>
      <c r="H173" s="28">
        <v>44</v>
      </c>
      <c r="I173" s="27">
        <v>2</v>
      </c>
      <c r="J173" s="27">
        <v>2</v>
      </c>
      <c r="K173" s="27">
        <v>0</v>
      </c>
      <c r="L173" s="28">
        <v>44</v>
      </c>
      <c r="M173" s="28">
        <v>44</v>
      </c>
      <c r="N173" s="28">
        <v>0</v>
      </c>
      <c r="O173" s="90">
        <v>1726454.4000000001</v>
      </c>
      <c r="P173" s="19">
        <v>1438712</v>
      </c>
      <c r="Q173" s="90">
        <v>1395550.64</v>
      </c>
      <c r="R173" s="56">
        <v>41003.29</v>
      </c>
      <c r="S173" s="19">
        <v>2158.0700000000002</v>
      </c>
      <c r="T173" s="19">
        <v>273355.28000000003</v>
      </c>
      <c r="U173" s="19">
        <v>14387.12</v>
      </c>
      <c r="V173" s="90">
        <v>0</v>
      </c>
    </row>
    <row r="174" spans="1:22" s="22" customFormat="1" ht="28.15" customHeight="1" x14ac:dyDescent="0.25">
      <c r="A174" s="30" t="s">
        <v>370</v>
      </c>
      <c r="B174" s="55" t="s">
        <v>85</v>
      </c>
      <c r="C174" s="64" t="s">
        <v>35</v>
      </c>
      <c r="D174" s="26">
        <v>41085</v>
      </c>
      <c r="E174" s="87" t="s">
        <v>357</v>
      </c>
      <c r="F174" s="87" t="s">
        <v>232</v>
      </c>
      <c r="G174" s="27">
        <v>5</v>
      </c>
      <c r="H174" s="28">
        <v>137.19999999999999</v>
      </c>
      <c r="I174" s="27">
        <v>3</v>
      </c>
      <c r="J174" s="27">
        <v>0</v>
      </c>
      <c r="K174" s="27">
        <v>3</v>
      </c>
      <c r="L174" s="28">
        <v>120.2</v>
      </c>
      <c r="M174" s="28">
        <v>0</v>
      </c>
      <c r="N174" s="28">
        <v>120.2</v>
      </c>
      <c r="O174" s="90">
        <v>4716359.5200000005</v>
      </c>
      <c r="P174" s="19">
        <v>3930299.6</v>
      </c>
      <c r="Q174" s="90">
        <v>3812390.61</v>
      </c>
      <c r="R174" s="56">
        <v>112013.54</v>
      </c>
      <c r="S174" s="19">
        <v>5895.45</v>
      </c>
      <c r="T174" s="19">
        <v>746756.92</v>
      </c>
      <c r="U174" s="19">
        <v>39303</v>
      </c>
      <c r="V174" s="90">
        <v>0</v>
      </c>
    </row>
    <row r="175" spans="1:22" s="22" customFormat="1" ht="28.15" customHeight="1" x14ac:dyDescent="0.25">
      <c r="A175" s="25" t="s">
        <v>371</v>
      </c>
      <c r="B175" s="55" t="s">
        <v>139</v>
      </c>
      <c r="C175" s="63">
        <v>26</v>
      </c>
      <c r="D175" s="26">
        <v>41085</v>
      </c>
      <c r="E175" s="87" t="s">
        <v>357</v>
      </c>
      <c r="F175" s="87" t="s">
        <v>232</v>
      </c>
      <c r="G175" s="27">
        <v>8</v>
      </c>
      <c r="H175" s="28">
        <v>118.6</v>
      </c>
      <c r="I175" s="27">
        <v>3</v>
      </c>
      <c r="J175" s="27">
        <v>1</v>
      </c>
      <c r="K175" s="27">
        <v>2</v>
      </c>
      <c r="L175" s="28">
        <v>118.6</v>
      </c>
      <c r="M175" s="28">
        <v>41.8</v>
      </c>
      <c r="N175" s="28">
        <v>76.8</v>
      </c>
      <c r="O175" s="90">
        <v>4653579.3599999994</v>
      </c>
      <c r="P175" s="19">
        <v>3877982.8</v>
      </c>
      <c r="Q175" s="90">
        <v>3761643.32</v>
      </c>
      <c r="R175" s="56">
        <v>110522.51</v>
      </c>
      <c r="S175" s="19">
        <v>5816.97</v>
      </c>
      <c r="T175" s="19">
        <v>736816.73</v>
      </c>
      <c r="U175" s="19">
        <v>38779.83</v>
      </c>
      <c r="V175" s="90">
        <v>0</v>
      </c>
    </row>
    <row r="176" spans="1:22" s="22" customFormat="1" ht="28.15" customHeight="1" x14ac:dyDescent="0.25">
      <c r="A176" s="30" t="s">
        <v>372</v>
      </c>
      <c r="B176" s="55" t="s">
        <v>86</v>
      </c>
      <c r="C176" s="64" t="s">
        <v>87</v>
      </c>
      <c r="D176" s="26">
        <v>41085</v>
      </c>
      <c r="E176" s="87" t="s">
        <v>357</v>
      </c>
      <c r="F176" s="87" t="s">
        <v>232</v>
      </c>
      <c r="G176" s="27">
        <v>4</v>
      </c>
      <c r="H176" s="28">
        <v>80.400000000000006</v>
      </c>
      <c r="I176" s="27">
        <v>2</v>
      </c>
      <c r="J176" s="27">
        <v>0</v>
      </c>
      <c r="K176" s="27">
        <v>2</v>
      </c>
      <c r="L176" s="28">
        <v>80.400000000000006</v>
      </c>
      <c r="M176" s="28">
        <v>0</v>
      </c>
      <c r="N176" s="28">
        <v>80.400000000000006</v>
      </c>
      <c r="O176" s="90">
        <v>3154703.04</v>
      </c>
      <c r="P176" s="19">
        <v>2628919.2000000002</v>
      </c>
      <c r="Q176" s="90">
        <v>2550051.62</v>
      </c>
      <c r="R176" s="56">
        <v>74924.2</v>
      </c>
      <c r="S176" s="19">
        <v>3943.38</v>
      </c>
      <c r="T176" s="19">
        <v>499494.65</v>
      </c>
      <c r="U176" s="19">
        <v>26289.19</v>
      </c>
      <c r="V176" s="90">
        <v>0</v>
      </c>
    </row>
    <row r="177" spans="1:22" s="22" customFormat="1" ht="28.15" customHeight="1" x14ac:dyDescent="0.25">
      <c r="A177" s="30" t="s">
        <v>373</v>
      </c>
      <c r="B177" s="55" t="s">
        <v>88</v>
      </c>
      <c r="C177" s="64" t="s">
        <v>89</v>
      </c>
      <c r="D177" s="26">
        <v>41085</v>
      </c>
      <c r="E177" s="87" t="s">
        <v>357</v>
      </c>
      <c r="F177" s="87" t="s">
        <v>232</v>
      </c>
      <c r="G177" s="27">
        <v>3</v>
      </c>
      <c r="H177" s="28">
        <v>70.2</v>
      </c>
      <c r="I177" s="27">
        <v>2</v>
      </c>
      <c r="J177" s="27">
        <v>0</v>
      </c>
      <c r="K177" s="27">
        <v>2</v>
      </c>
      <c r="L177" s="28">
        <v>70.2</v>
      </c>
      <c r="M177" s="28">
        <v>0</v>
      </c>
      <c r="N177" s="28">
        <v>70.2</v>
      </c>
      <c r="O177" s="90">
        <v>2754479.52</v>
      </c>
      <c r="P177" s="19">
        <v>2295399.6</v>
      </c>
      <c r="Q177" s="90">
        <v>2226537.61</v>
      </c>
      <c r="R177" s="56">
        <v>65418.89</v>
      </c>
      <c r="S177" s="19">
        <v>3443.1</v>
      </c>
      <c r="T177" s="19">
        <v>436125.92</v>
      </c>
      <c r="U177" s="19">
        <v>22954</v>
      </c>
      <c r="V177" s="90">
        <v>0</v>
      </c>
    </row>
    <row r="178" spans="1:22" s="22" customFormat="1" ht="28.15" customHeight="1" x14ac:dyDescent="0.25">
      <c r="A178" s="25" t="s">
        <v>374</v>
      </c>
      <c r="B178" s="55" t="s">
        <v>135</v>
      </c>
      <c r="C178" s="63">
        <v>27</v>
      </c>
      <c r="D178" s="26">
        <v>41085</v>
      </c>
      <c r="E178" s="87" t="s">
        <v>357</v>
      </c>
      <c r="F178" s="87" t="s">
        <v>232</v>
      </c>
      <c r="G178" s="27">
        <v>7</v>
      </c>
      <c r="H178" s="28">
        <v>87.77</v>
      </c>
      <c r="I178" s="27">
        <v>3</v>
      </c>
      <c r="J178" s="27">
        <v>1</v>
      </c>
      <c r="K178" s="27">
        <v>2</v>
      </c>
      <c r="L178" s="28">
        <v>78.97</v>
      </c>
      <c r="M178" s="28">
        <v>36.17</v>
      </c>
      <c r="N178" s="28">
        <v>42.8</v>
      </c>
      <c r="O178" s="90">
        <v>3098593.27</v>
      </c>
      <c r="P178" s="19">
        <v>2582161.06</v>
      </c>
      <c r="Q178" s="90">
        <v>2504696.23</v>
      </c>
      <c r="R178" s="56">
        <v>73591.59</v>
      </c>
      <c r="S178" s="19">
        <v>3873.24</v>
      </c>
      <c r="T178" s="19">
        <v>490610.6</v>
      </c>
      <c r="U178" s="19">
        <v>25821.61</v>
      </c>
      <c r="V178" s="90">
        <v>0</v>
      </c>
    </row>
    <row r="179" spans="1:22" s="22" customFormat="1" ht="28.15" customHeight="1" x14ac:dyDescent="0.25">
      <c r="A179" s="30" t="s">
        <v>375</v>
      </c>
      <c r="B179" s="55" t="s">
        <v>136</v>
      </c>
      <c r="C179" s="63">
        <v>28</v>
      </c>
      <c r="D179" s="26">
        <v>41085</v>
      </c>
      <c r="E179" s="87" t="s">
        <v>357</v>
      </c>
      <c r="F179" s="87" t="s">
        <v>232</v>
      </c>
      <c r="G179" s="27">
        <v>4</v>
      </c>
      <c r="H179" s="28">
        <v>90.07</v>
      </c>
      <c r="I179" s="27">
        <v>4</v>
      </c>
      <c r="J179" s="27">
        <v>3</v>
      </c>
      <c r="K179" s="27">
        <v>1</v>
      </c>
      <c r="L179" s="28">
        <v>90.07</v>
      </c>
      <c r="M179" s="28">
        <v>70.97</v>
      </c>
      <c r="N179" s="28">
        <v>19.100000000000001</v>
      </c>
      <c r="O179" s="90">
        <v>3534130.63</v>
      </c>
      <c r="P179" s="19">
        <v>2945108.86</v>
      </c>
      <c r="Q179" s="90">
        <v>2856755.59</v>
      </c>
      <c r="R179" s="90">
        <v>83935.6</v>
      </c>
      <c r="S179" s="19">
        <v>4417.66</v>
      </c>
      <c r="T179" s="19">
        <v>559570.68999999994</v>
      </c>
      <c r="U179" s="19">
        <v>29451.09</v>
      </c>
      <c r="V179" s="90">
        <v>0</v>
      </c>
    </row>
    <row r="180" spans="1:22" s="22" customFormat="1" ht="28.15" customHeight="1" x14ac:dyDescent="0.25">
      <c r="A180" s="98" t="s">
        <v>60</v>
      </c>
      <c r="B180" s="99"/>
      <c r="C180" s="25" t="s">
        <v>17</v>
      </c>
      <c r="D180" s="25" t="s">
        <v>17</v>
      </c>
      <c r="E180" s="78" t="s">
        <v>17</v>
      </c>
      <c r="F180" s="86" t="s">
        <v>17</v>
      </c>
      <c r="G180" s="27">
        <v>92</v>
      </c>
      <c r="H180" s="28">
        <v>2075.06</v>
      </c>
      <c r="I180" s="27">
        <v>42</v>
      </c>
      <c r="J180" s="27">
        <v>42</v>
      </c>
      <c r="K180" s="27">
        <v>0</v>
      </c>
      <c r="L180" s="28">
        <v>2075.06</v>
      </c>
      <c r="M180" s="28">
        <v>2075.06</v>
      </c>
      <c r="N180" s="28">
        <v>0</v>
      </c>
      <c r="O180" s="90">
        <v>81420374.260000005</v>
      </c>
      <c r="P180" s="90">
        <v>67850311.879999995</v>
      </c>
      <c r="Q180" s="90">
        <v>65814802.520000003</v>
      </c>
      <c r="R180" s="90">
        <v>1933733.89</v>
      </c>
      <c r="S180" s="90">
        <v>101775.47</v>
      </c>
      <c r="T180" s="90">
        <v>12891559.26</v>
      </c>
      <c r="U180" s="90">
        <v>678503.12</v>
      </c>
      <c r="V180" s="90">
        <v>0</v>
      </c>
    </row>
    <row r="181" spans="1:22" s="22" customFormat="1" ht="28.15" customHeight="1" x14ac:dyDescent="0.25">
      <c r="A181" s="25" t="s">
        <v>376</v>
      </c>
      <c r="B181" s="55" t="s">
        <v>61</v>
      </c>
      <c r="C181" s="63">
        <v>95</v>
      </c>
      <c r="D181" s="26">
        <v>42607</v>
      </c>
      <c r="E181" s="87" t="s">
        <v>357</v>
      </c>
      <c r="F181" s="87" t="s">
        <v>232</v>
      </c>
      <c r="G181" s="27">
        <v>92</v>
      </c>
      <c r="H181" s="28">
        <v>2075.06</v>
      </c>
      <c r="I181" s="27">
        <v>42</v>
      </c>
      <c r="J181" s="27">
        <v>42</v>
      </c>
      <c r="K181" s="27">
        <v>0</v>
      </c>
      <c r="L181" s="28">
        <v>2075.06</v>
      </c>
      <c r="M181" s="28">
        <v>2075.06</v>
      </c>
      <c r="N181" s="28">
        <v>0</v>
      </c>
      <c r="O181" s="90">
        <v>81420374.260000005</v>
      </c>
      <c r="P181" s="19">
        <v>67850311.879999995</v>
      </c>
      <c r="Q181" s="90">
        <v>65814802.520000003</v>
      </c>
      <c r="R181" s="56">
        <v>1933733.89</v>
      </c>
      <c r="S181" s="19">
        <v>101775.47</v>
      </c>
      <c r="T181" s="19">
        <v>12891559.26</v>
      </c>
      <c r="U181" s="19">
        <v>678503.12</v>
      </c>
      <c r="V181" s="90">
        <v>0</v>
      </c>
    </row>
    <row r="182" spans="1:22" s="22" customFormat="1" ht="28.15" customHeight="1" x14ac:dyDescent="0.25">
      <c r="A182" s="98" t="s">
        <v>62</v>
      </c>
      <c r="B182" s="99"/>
      <c r="C182" s="25" t="s">
        <v>17</v>
      </c>
      <c r="D182" s="25" t="s">
        <v>17</v>
      </c>
      <c r="E182" s="78" t="s">
        <v>17</v>
      </c>
      <c r="F182" s="86" t="s">
        <v>17</v>
      </c>
      <c r="G182" s="27">
        <v>96</v>
      </c>
      <c r="H182" s="28">
        <v>1448.43</v>
      </c>
      <c r="I182" s="27">
        <v>33</v>
      </c>
      <c r="J182" s="27">
        <v>11</v>
      </c>
      <c r="K182" s="27">
        <v>22</v>
      </c>
      <c r="L182" s="28">
        <v>1367.53</v>
      </c>
      <c r="M182" s="28">
        <v>506.83</v>
      </c>
      <c r="N182" s="28">
        <v>860.69999999999982</v>
      </c>
      <c r="O182" s="90">
        <v>53658595.129999995</v>
      </c>
      <c r="P182" s="90">
        <v>44715495.939999998</v>
      </c>
      <c r="Q182" s="90">
        <v>43374031.060000002</v>
      </c>
      <c r="R182" s="90">
        <v>1274391.6200000001</v>
      </c>
      <c r="S182" s="90">
        <v>67073.260000000009</v>
      </c>
      <c r="T182" s="90">
        <v>8495944.2199999988</v>
      </c>
      <c r="U182" s="90">
        <v>447154.97</v>
      </c>
      <c r="V182" s="90">
        <v>0</v>
      </c>
    </row>
    <row r="183" spans="1:22" s="22" customFormat="1" ht="28.15" customHeight="1" x14ac:dyDescent="0.25">
      <c r="A183" s="30" t="s">
        <v>377</v>
      </c>
      <c r="B183" s="55" t="s">
        <v>67</v>
      </c>
      <c r="C183" s="63" t="s">
        <v>241</v>
      </c>
      <c r="D183" s="26">
        <v>42734</v>
      </c>
      <c r="E183" s="87" t="s">
        <v>357</v>
      </c>
      <c r="F183" s="87" t="s">
        <v>232</v>
      </c>
      <c r="G183" s="27">
        <v>14</v>
      </c>
      <c r="H183" s="28">
        <v>166.7</v>
      </c>
      <c r="I183" s="27">
        <v>5</v>
      </c>
      <c r="J183" s="27">
        <v>0</v>
      </c>
      <c r="K183" s="27">
        <v>5</v>
      </c>
      <c r="L183" s="28">
        <v>166.7</v>
      </c>
      <c r="M183" s="28">
        <v>0</v>
      </c>
      <c r="N183" s="28">
        <v>166.7</v>
      </c>
      <c r="O183" s="90">
        <v>6540907.9199999999</v>
      </c>
      <c r="P183" s="19">
        <v>5450756.5999999996</v>
      </c>
      <c r="Q183" s="90">
        <v>5287233.9000000004</v>
      </c>
      <c r="R183" s="56">
        <v>155346.56</v>
      </c>
      <c r="S183" s="90">
        <v>8176.14</v>
      </c>
      <c r="T183" s="19">
        <v>1035643.75</v>
      </c>
      <c r="U183" s="19">
        <v>54507.57</v>
      </c>
      <c r="V183" s="90">
        <v>0</v>
      </c>
    </row>
    <row r="184" spans="1:22" s="22" customFormat="1" ht="28.15" customHeight="1" x14ac:dyDescent="0.25">
      <c r="A184" s="30" t="s">
        <v>378</v>
      </c>
      <c r="B184" s="55" t="s">
        <v>63</v>
      </c>
      <c r="C184" s="63" t="s">
        <v>241</v>
      </c>
      <c r="D184" s="26">
        <v>42734</v>
      </c>
      <c r="E184" s="87" t="s">
        <v>357</v>
      </c>
      <c r="F184" s="87" t="s">
        <v>232</v>
      </c>
      <c r="G184" s="27">
        <v>6</v>
      </c>
      <c r="H184" s="28">
        <v>83.6</v>
      </c>
      <c r="I184" s="27">
        <v>3</v>
      </c>
      <c r="J184" s="27">
        <v>0</v>
      </c>
      <c r="K184" s="27">
        <v>3</v>
      </c>
      <c r="L184" s="28">
        <v>83.6</v>
      </c>
      <c r="M184" s="28">
        <v>0</v>
      </c>
      <c r="N184" s="28">
        <v>83.6</v>
      </c>
      <c r="O184" s="90">
        <v>3280263.36</v>
      </c>
      <c r="P184" s="19">
        <v>2733552.8</v>
      </c>
      <c r="Q184" s="90">
        <v>2651546.2200000002</v>
      </c>
      <c r="R184" s="56">
        <v>77906.25</v>
      </c>
      <c r="S184" s="19">
        <v>4100.33</v>
      </c>
      <c r="T184" s="19">
        <v>519375.03</v>
      </c>
      <c r="U184" s="19">
        <v>27335.53</v>
      </c>
      <c r="V184" s="90">
        <v>0</v>
      </c>
    </row>
    <row r="185" spans="1:22" s="22" customFormat="1" ht="28.15" customHeight="1" x14ac:dyDescent="0.25">
      <c r="A185" s="30" t="s">
        <v>379</v>
      </c>
      <c r="B185" s="55" t="s">
        <v>64</v>
      </c>
      <c r="C185" s="63" t="s">
        <v>241</v>
      </c>
      <c r="D185" s="26">
        <v>42734</v>
      </c>
      <c r="E185" s="87" t="s">
        <v>357</v>
      </c>
      <c r="F185" s="87" t="s">
        <v>232</v>
      </c>
      <c r="G185" s="27">
        <v>9</v>
      </c>
      <c r="H185" s="28">
        <v>110.55</v>
      </c>
      <c r="I185" s="27">
        <v>2</v>
      </c>
      <c r="J185" s="27">
        <v>1</v>
      </c>
      <c r="K185" s="27">
        <v>1</v>
      </c>
      <c r="L185" s="28">
        <v>110.55</v>
      </c>
      <c r="M185" s="28">
        <v>54.55</v>
      </c>
      <c r="N185" s="28">
        <v>56</v>
      </c>
      <c r="O185" s="90">
        <v>4337716.68</v>
      </c>
      <c r="P185" s="19">
        <v>3614763.9</v>
      </c>
      <c r="Q185" s="90">
        <v>3506320.98</v>
      </c>
      <c r="R185" s="56">
        <v>103020.77</v>
      </c>
      <c r="S185" s="19">
        <v>5422.15</v>
      </c>
      <c r="T185" s="19">
        <v>686805.14</v>
      </c>
      <c r="U185" s="19">
        <v>36147.64</v>
      </c>
      <c r="V185" s="90">
        <v>0</v>
      </c>
    </row>
    <row r="186" spans="1:22" s="22" customFormat="1" ht="28.15" customHeight="1" x14ac:dyDescent="0.25">
      <c r="A186" s="30" t="s">
        <v>380</v>
      </c>
      <c r="B186" s="55" t="s">
        <v>65</v>
      </c>
      <c r="C186" s="63" t="s">
        <v>241</v>
      </c>
      <c r="D186" s="26">
        <v>42734</v>
      </c>
      <c r="E186" s="87" t="s">
        <v>357</v>
      </c>
      <c r="F186" s="87" t="s">
        <v>232</v>
      </c>
      <c r="G186" s="27">
        <v>2</v>
      </c>
      <c r="H186" s="28">
        <v>142.4</v>
      </c>
      <c r="I186" s="27">
        <v>1</v>
      </c>
      <c r="J186" s="27">
        <v>0</v>
      </c>
      <c r="K186" s="27">
        <v>1</v>
      </c>
      <c r="L186" s="28">
        <v>61.5</v>
      </c>
      <c r="M186" s="28">
        <v>0</v>
      </c>
      <c r="N186" s="28">
        <v>61.5</v>
      </c>
      <c r="O186" s="90">
        <v>2413112.4</v>
      </c>
      <c r="P186" s="19">
        <v>2010927</v>
      </c>
      <c r="Q186" s="90">
        <v>1950599.19</v>
      </c>
      <c r="R186" s="56">
        <v>57311.42</v>
      </c>
      <c r="S186" s="19">
        <v>3016.39</v>
      </c>
      <c r="T186" s="19">
        <v>382076.13</v>
      </c>
      <c r="U186" s="19">
        <v>20109.27</v>
      </c>
      <c r="V186" s="90">
        <v>0</v>
      </c>
    </row>
    <row r="187" spans="1:22" s="22" customFormat="1" ht="28.15" customHeight="1" x14ac:dyDescent="0.25">
      <c r="A187" s="30" t="s">
        <v>381</v>
      </c>
      <c r="B187" s="55" t="s">
        <v>66</v>
      </c>
      <c r="C187" s="63" t="s">
        <v>241</v>
      </c>
      <c r="D187" s="26">
        <v>42734</v>
      </c>
      <c r="E187" s="87" t="s">
        <v>357</v>
      </c>
      <c r="F187" s="87" t="s">
        <v>232</v>
      </c>
      <c r="G187" s="27">
        <v>7</v>
      </c>
      <c r="H187" s="28">
        <v>112.3</v>
      </c>
      <c r="I187" s="27">
        <v>3</v>
      </c>
      <c r="J187" s="27">
        <v>0</v>
      </c>
      <c r="K187" s="27">
        <v>3</v>
      </c>
      <c r="L187" s="28">
        <v>112.3</v>
      </c>
      <c r="M187" s="28">
        <v>0</v>
      </c>
      <c r="N187" s="28">
        <v>112.3</v>
      </c>
      <c r="O187" s="90">
        <v>4406382.4799999995</v>
      </c>
      <c r="P187" s="19">
        <v>3671985.4</v>
      </c>
      <c r="Q187" s="90">
        <v>3561825.84</v>
      </c>
      <c r="R187" s="56">
        <v>104651.58</v>
      </c>
      <c r="S187" s="19">
        <v>5507.98</v>
      </c>
      <c r="T187" s="19">
        <v>697677.23</v>
      </c>
      <c r="U187" s="19">
        <v>36719.85</v>
      </c>
      <c r="V187" s="90">
        <v>0</v>
      </c>
    </row>
    <row r="188" spans="1:22" s="22" customFormat="1" ht="28.15" customHeight="1" x14ac:dyDescent="0.25">
      <c r="A188" s="30" t="s">
        <v>382</v>
      </c>
      <c r="B188" s="55" t="s">
        <v>109</v>
      </c>
      <c r="C188" s="63" t="s">
        <v>241</v>
      </c>
      <c r="D188" s="26">
        <v>42734</v>
      </c>
      <c r="E188" s="87" t="s">
        <v>357</v>
      </c>
      <c r="F188" s="87" t="s">
        <v>232</v>
      </c>
      <c r="G188" s="27">
        <v>11</v>
      </c>
      <c r="H188" s="28">
        <v>105</v>
      </c>
      <c r="I188" s="27">
        <v>3</v>
      </c>
      <c r="J188" s="27">
        <v>0</v>
      </c>
      <c r="K188" s="27">
        <v>3</v>
      </c>
      <c r="L188" s="28">
        <v>105</v>
      </c>
      <c r="M188" s="28">
        <v>0</v>
      </c>
      <c r="N188" s="28">
        <v>105</v>
      </c>
      <c r="O188" s="90">
        <v>4119947.9999999995</v>
      </c>
      <c r="P188" s="19">
        <v>3433290</v>
      </c>
      <c r="Q188" s="90">
        <v>3330291.3</v>
      </c>
      <c r="R188" s="90">
        <v>97848.76</v>
      </c>
      <c r="S188" s="19">
        <v>5149.9399999999996</v>
      </c>
      <c r="T188" s="19">
        <v>652325.1</v>
      </c>
      <c r="U188" s="19">
        <v>34332.9</v>
      </c>
      <c r="V188" s="90">
        <v>0</v>
      </c>
    </row>
    <row r="189" spans="1:22" s="22" customFormat="1" ht="28.15" customHeight="1" x14ac:dyDescent="0.25">
      <c r="A189" s="30" t="s">
        <v>383</v>
      </c>
      <c r="B189" s="55" t="s">
        <v>110</v>
      </c>
      <c r="C189" s="63" t="s">
        <v>241</v>
      </c>
      <c r="D189" s="26">
        <v>42734</v>
      </c>
      <c r="E189" s="87" t="s">
        <v>357</v>
      </c>
      <c r="F189" s="87" t="s">
        <v>232</v>
      </c>
      <c r="G189" s="27">
        <v>24</v>
      </c>
      <c r="H189" s="28">
        <v>365.68</v>
      </c>
      <c r="I189" s="27">
        <v>8</v>
      </c>
      <c r="J189" s="27">
        <v>5</v>
      </c>
      <c r="K189" s="27">
        <v>3</v>
      </c>
      <c r="L189" s="28">
        <v>365.68</v>
      </c>
      <c r="M189" s="28">
        <v>239.78</v>
      </c>
      <c r="N189" s="28">
        <v>125.9</v>
      </c>
      <c r="O189" s="90">
        <v>14348405.57</v>
      </c>
      <c r="P189" s="19">
        <v>11957004.640000001</v>
      </c>
      <c r="Q189" s="90">
        <v>11598294.5</v>
      </c>
      <c r="R189" s="56">
        <v>340774.63</v>
      </c>
      <c r="S189" s="19">
        <v>17935.509999999998</v>
      </c>
      <c r="T189" s="19">
        <v>2271830.88</v>
      </c>
      <c r="U189" s="19">
        <v>119570.05</v>
      </c>
      <c r="V189" s="90">
        <v>0</v>
      </c>
    </row>
    <row r="190" spans="1:22" s="22" customFormat="1" ht="28.15" customHeight="1" x14ac:dyDescent="0.25">
      <c r="A190" s="30" t="s">
        <v>384</v>
      </c>
      <c r="B190" s="55" t="s">
        <v>111</v>
      </c>
      <c r="C190" s="63" t="s">
        <v>241</v>
      </c>
      <c r="D190" s="26">
        <v>42734</v>
      </c>
      <c r="E190" s="87" t="s">
        <v>357</v>
      </c>
      <c r="F190" s="87" t="s">
        <v>232</v>
      </c>
      <c r="G190" s="27">
        <v>23</v>
      </c>
      <c r="H190" s="28">
        <v>362.2</v>
      </c>
      <c r="I190" s="27">
        <v>8</v>
      </c>
      <c r="J190" s="27">
        <v>5</v>
      </c>
      <c r="K190" s="27">
        <v>3</v>
      </c>
      <c r="L190" s="28">
        <v>362.2</v>
      </c>
      <c r="M190" s="28">
        <v>212.5</v>
      </c>
      <c r="N190" s="28">
        <v>149.69999999999999</v>
      </c>
      <c r="O190" s="90">
        <v>14211858.720000003</v>
      </c>
      <c r="P190" s="19">
        <v>11843215.6</v>
      </c>
      <c r="Q190" s="90">
        <v>11487919.130000001</v>
      </c>
      <c r="R190" s="90">
        <v>337531.65</v>
      </c>
      <c r="S190" s="19">
        <v>17764.82</v>
      </c>
      <c r="T190" s="19">
        <v>2250210.96</v>
      </c>
      <c r="U190" s="19">
        <v>118432.16</v>
      </c>
      <c r="V190" s="90">
        <v>0</v>
      </c>
    </row>
    <row r="191" spans="1:22" s="22" customFormat="1" ht="28.15" customHeight="1" x14ac:dyDescent="0.25">
      <c r="A191" s="103" t="s">
        <v>53</v>
      </c>
      <c r="B191" s="104"/>
      <c r="C191" s="86" t="s">
        <v>17</v>
      </c>
      <c r="D191" s="86" t="s">
        <v>17</v>
      </c>
      <c r="E191" s="86" t="s">
        <v>17</v>
      </c>
      <c r="F191" s="86" t="s">
        <v>17</v>
      </c>
      <c r="G191" s="88">
        <v>293</v>
      </c>
      <c r="H191" s="89">
        <v>4903.9400000000005</v>
      </c>
      <c r="I191" s="88">
        <v>128</v>
      </c>
      <c r="J191" s="88">
        <v>109</v>
      </c>
      <c r="K191" s="88">
        <v>19</v>
      </c>
      <c r="L191" s="89">
        <v>4750.37</v>
      </c>
      <c r="M191" s="89">
        <v>4088.94</v>
      </c>
      <c r="N191" s="89">
        <v>661.43</v>
      </c>
      <c r="O191" s="90">
        <v>205215984</v>
      </c>
      <c r="P191" s="90">
        <v>155327598.26000002</v>
      </c>
      <c r="Q191" s="90">
        <v>150667770.31999999</v>
      </c>
      <c r="R191" s="90">
        <v>2329913.9700000002</v>
      </c>
      <c r="S191" s="90">
        <v>2329913.9700000002</v>
      </c>
      <c r="T191" s="90">
        <v>24944192.870000001</v>
      </c>
      <c r="U191" s="90">
        <v>24944192.870000001</v>
      </c>
      <c r="V191" s="90">
        <v>0</v>
      </c>
    </row>
    <row r="192" spans="1:22" s="22" customFormat="1" ht="28.15" customHeight="1" x14ac:dyDescent="0.25">
      <c r="A192" s="86" t="s">
        <v>388</v>
      </c>
      <c r="B192" s="93" t="s">
        <v>103</v>
      </c>
      <c r="C192" s="51">
        <v>3330</v>
      </c>
      <c r="D192" s="52">
        <v>42720</v>
      </c>
      <c r="E192" s="87" t="s">
        <v>357</v>
      </c>
      <c r="F192" s="87" t="s">
        <v>232</v>
      </c>
      <c r="G192" s="88">
        <v>74</v>
      </c>
      <c r="H192" s="89">
        <v>747.4</v>
      </c>
      <c r="I192" s="88">
        <v>30</v>
      </c>
      <c r="J192" s="88">
        <v>24</v>
      </c>
      <c r="K192" s="88">
        <v>6</v>
      </c>
      <c r="L192" s="89">
        <v>747.4</v>
      </c>
      <c r="M192" s="89">
        <v>588.30999999999995</v>
      </c>
      <c r="N192" s="89">
        <v>159.09</v>
      </c>
      <c r="O192" s="90">
        <v>32287680</v>
      </c>
      <c r="P192" s="19">
        <v>24438485.199999999</v>
      </c>
      <c r="Q192" s="90">
        <v>23705330.640000001</v>
      </c>
      <c r="R192" s="19">
        <v>366577.28</v>
      </c>
      <c r="S192" s="19">
        <v>366577.28</v>
      </c>
      <c r="T192" s="19">
        <v>3924597.4</v>
      </c>
      <c r="U192" s="19">
        <v>3924597.4</v>
      </c>
      <c r="V192" s="90">
        <v>0</v>
      </c>
    </row>
    <row r="193" spans="1:22" s="22" customFormat="1" ht="28.15" customHeight="1" x14ac:dyDescent="0.25">
      <c r="A193" s="30" t="s">
        <v>389</v>
      </c>
      <c r="B193" s="93" t="s">
        <v>191</v>
      </c>
      <c r="C193" s="63">
        <v>2026</v>
      </c>
      <c r="D193" s="26">
        <v>42563</v>
      </c>
      <c r="E193" s="87" t="s">
        <v>357</v>
      </c>
      <c r="F193" s="87" t="s">
        <v>232</v>
      </c>
      <c r="G193" s="88">
        <v>121</v>
      </c>
      <c r="H193" s="89">
        <v>2359.66</v>
      </c>
      <c r="I193" s="88">
        <v>56</v>
      </c>
      <c r="J193" s="88">
        <v>50</v>
      </c>
      <c r="K193" s="88">
        <v>6</v>
      </c>
      <c r="L193" s="89">
        <v>2359.66</v>
      </c>
      <c r="M193" s="89">
        <v>2124.09</v>
      </c>
      <c r="N193" s="89">
        <v>235.57</v>
      </c>
      <c r="O193" s="90">
        <v>101937311.99999999</v>
      </c>
      <c r="P193" s="19">
        <v>77156162.680000007</v>
      </c>
      <c r="Q193" s="90">
        <v>74841477.799999997</v>
      </c>
      <c r="R193" s="19">
        <v>1157342.44</v>
      </c>
      <c r="S193" s="19">
        <v>1157342.44</v>
      </c>
      <c r="T193" s="19">
        <v>12390574.66</v>
      </c>
      <c r="U193" s="19">
        <v>12390574.66</v>
      </c>
      <c r="V193" s="90">
        <v>0</v>
      </c>
    </row>
    <row r="194" spans="1:22" s="22" customFormat="1" ht="28.15" customHeight="1" x14ac:dyDescent="0.25">
      <c r="A194" s="30" t="s">
        <v>390</v>
      </c>
      <c r="B194" s="93" t="s">
        <v>100</v>
      </c>
      <c r="C194" s="51">
        <v>3330</v>
      </c>
      <c r="D194" s="52">
        <v>42720</v>
      </c>
      <c r="E194" s="87" t="s">
        <v>357</v>
      </c>
      <c r="F194" s="87" t="s">
        <v>232</v>
      </c>
      <c r="G194" s="88">
        <v>51</v>
      </c>
      <c r="H194" s="89">
        <v>800.13</v>
      </c>
      <c r="I194" s="88">
        <v>18</v>
      </c>
      <c r="J194" s="88">
        <v>12</v>
      </c>
      <c r="K194" s="88">
        <v>6</v>
      </c>
      <c r="L194" s="89">
        <v>646.55999999999995</v>
      </c>
      <c r="M194" s="89">
        <v>425.56</v>
      </c>
      <c r="N194" s="89">
        <v>221</v>
      </c>
      <c r="O194" s="90">
        <v>27931392</v>
      </c>
      <c r="P194" s="19">
        <v>21141218.879999999</v>
      </c>
      <c r="Q194" s="56">
        <v>20506982.32</v>
      </c>
      <c r="R194" s="19">
        <v>317118.28000000003</v>
      </c>
      <c r="S194" s="19">
        <v>317118.28000000003</v>
      </c>
      <c r="T194" s="19">
        <v>3395086.56</v>
      </c>
      <c r="U194" s="19">
        <v>3395086.56</v>
      </c>
      <c r="V194" s="90">
        <v>0</v>
      </c>
    </row>
    <row r="195" spans="1:22" s="22" customFormat="1" ht="28.15" customHeight="1" x14ac:dyDescent="0.25">
      <c r="A195" s="30" t="s">
        <v>391</v>
      </c>
      <c r="B195" s="93" t="s">
        <v>200</v>
      </c>
      <c r="C195" s="51">
        <v>3330</v>
      </c>
      <c r="D195" s="52">
        <v>42720</v>
      </c>
      <c r="E195" s="87" t="s">
        <v>357</v>
      </c>
      <c r="F195" s="87" t="s">
        <v>232</v>
      </c>
      <c r="G195" s="88">
        <v>28</v>
      </c>
      <c r="H195" s="89">
        <v>522.62</v>
      </c>
      <c r="I195" s="88">
        <v>14</v>
      </c>
      <c r="J195" s="88">
        <v>13</v>
      </c>
      <c r="K195" s="88">
        <v>1</v>
      </c>
      <c r="L195" s="89">
        <v>522.62</v>
      </c>
      <c r="M195" s="89">
        <v>476.85</v>
      </c>
      <c r="N195" s="89">
        <v>45.77</v>
      </c>
      <c r="O195" s="90">
        <v>22577184.000000004</v>
      </c>
      <c r="P195" s="19">
        <v>17088628.760000002</v>
      </c>
      <c r="Q195" s="90">
        <v>16575969.9</v>
      </c>
      <c r="R195" s="19">
        <v>256329.43</v>
      </c>
      <c r="S195" s="19">
        <v>256329.43</v>
      </c>
      <c r="T195" s="19">
        <v>2744277.62</v>
      </c>
      <c r="U195" s="19">
        <v>2744277.62</v>
      </c>
      <c r="V195" s="90">
        <v>0</v>
      </c>
    </row>
    <row r="196" spans="1:22" s="22" customFormat="1" ht="28.15" customHeight="1" x14ac:dyDescent="0.25">
      <c r="A196" s="30">
        <v>139</v>
      </c>
      <c r="B196" s="93" t="s">
        <v>101</v>
      </c>
      <c r="C196" s="51">
        <v>3330</v>
      </c>
      <c r="D196" s="52">
        <v>42720</v>
      </c>
      <c r="E196" s="87" t="s">
        <v>357</v>
      </c>
      <c r="F196" s="87" t="s">
        <v>232</v>
      </c>
      <c r="G196" s="88">
        <v>19</v>
      </c>
      <c r="H196" s="89">
        <v>474.13</v>
      </c>
      <c r="I196" s="88">
        <v>10</v>
      </c>
      <c r="J196" s="88">
        <v>10</v>
      </c>
      <c r="K196" s="88">
        <v>0</v>
      </c>
      <c r="L196" s="89">
        <v>474.13</v>
      </c>
      <c r="M196" s="89">
        <v>474.13</v>
      </c>
      <c r="N196" s="89">
        <v>0</v>
      </c>
      <c r="O196" s="90">
        <v>20482415.999999996</v>
      </c>
      <c r="P196" s="19">
        <v>15503102.74</v>
      </c>
      <c r="Q196" s="90">
        <v>15038009.66</v>
      </c>
      <c r="R196" s="19">
        <v>232546.54</v>
      </c>
      <c r="S196" s="19">
        <v>232546.54</v>
      </c>
      <c r="T196" s="19">
        <v>2489656.63</v>
      </c>
      <c r="U196" s="19">
        <v>2489656.63</v>
      </c>
      <c r="V196" s="90">
        <v>0</v>
      </c>
    </row>
    <row r="197" spans="1:22" ht="40.9" customHeight="1" x14ac:dyDescent="0.25">
      <c r="A197" s="100" t="s">
        <v>385</v>
      </c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</row>
  </sheetData>
  <mergeCells count="78">
    <mergeCell ref="S2:V2"/>
    <mergeCell ref="S3:V3"/>
    <mergeCell ref="E7:E11"/>
    <mergeCell ref="F7:F11"/>
    <mergeCell ref="A104:B104"/>
    <mergeCell ref="J8:K8"/>
    <mergeCell ref="A13:B13"/>
    <mergeCell ref="A15:B15"/>
    <mergeCell ref="A14:B14"/>
    <mergeCell ref="A23:B23"/>
    <mergeCell ref="A27:B27"/>
    <mergeCell ref="A17:B17"/>
    <mergeCell ref="A31:B31"/>
    <mergeCell ref="A35:B35"/>
    <mergeCell ref="A20:B20"/>
    <mergeCell ref="A32:B32"/>
    <mergeCell ref="A167:B167"/>
    <mergeCell ref="A169:B169"/>
    <mergeCell ref="A41:B41"/>
    <mergeCell ref="A99:B99"/>
    <mergeCell ref="A96:B96"/>
    <mergeCell ref="A111:B111"/>
    <mergeCell ref="A48:B48"/>
    <mergeCell ref="A45:B45"/>
    <mergeCell ref="A125:B125"/>
    <mergeCell ref="A119:B119"/>
    <mergeCell ref="A123:B123"/>
    <mergeCell ref="A120:B120"/>
    <mergeCell ref="A55:B55"/>
    <mergeCell ref="A62:B62"/>
    <mergeCell ref="A86:B86"/>
    <mergeCell ref="A79:B79"/>
    <mergeCell ref="R9:S9"/>
    <mergeCell ref="G7:G10"/>
    <mergeCell ref="O7:V7"/>
    <mergeCell ref="V9:V10"/>
    <mergeCell ref="T9:U9"/>
    <mergeCell ref="P9:P10"/>
    <mergeCell ref="P8:S8"/>
    <mergeCell ref="O8:O10"/>
    <mergeCell ref="M8:N8"/>
    <mergeCell ref="L8:L10"/>
    <mergeCell ref="I8:I10"/>
    <mergeCell ref="J9:J10"/>
    <mergeCell ref="K9:K10"/>
    <mergeCell ref="M9:M10"/>
    <mergeCell ref="A156:B156"/>
    <mergeCell ref="A180:B180"/>
    <mergeCell ref="M5:S5"/>
    <mergeCell ref="A7:A11"/>
    <mergeCell ref="B7:B11"/>
    <mergeCell ref="C7:D9"/>
    <mergeCell ref="C10:C11"/>
    <mergeCell ref="H7:H10"/>
    <mergeCell ref="I7:K7"/>
    <mergeCell ref="Q9:Q10"/>
    <mergeCell ref="A6:V6"/>
    <mergeCell ref="L7:N7"/>
    <mergeCell ref="D10:D11"/>
    <mergeCell ref="N9:N10"/>
    <mergeCell ref="T8:U8"/>
    <mergeCell ref="A38:B38"/>
    <mergeCell ref="A146:B146"/>
    <mergeCell ref="A51:B51"/>
    <mergeCell ref="A52:B52"/>
    <mergeCell ref="A197:V197"/>
    <mergeCell ref="A65:B65"/>
    <mergeCell ref="A80:B80"/>
    <mergeCell ref="A76:B76"/>
    <mergeCell ref="A70:B70"/>
    <mergeCell ref="A67:B67"/>
    <mergeCell ref="A191:B191"/>
    <mergeCell ref="A182:B182"/>
    <mergeCell ref="A149:B149"/>
    <mergeCell ref="A166:B166"/>
    <mergeCell ref="A133:B133"/>
    <mergeCell ref="A160:B160"/>
    <mergeCell ref="A138:B138"/>
  </mergeCells>
  <pageMargins left="0.19685039370078741" right="0" top="0.78740157480314965" bottom="0.39370078740157483" header="0.31496062992125984" footer="0.31496062992125984"/>
  <pageSetup paperSize="9" scale="55" fitToHeight="0" orientation="landscape" useFirstPageNumber="1" r:id="rId1"/>
  <headerFooter differentFirst="1" scaleWithDoc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22" customFormat="1" ht="28.9" customHeight="1" x14ac:dyDescent="0.25">
      <c r="A18" s="35" t="s">
        <v>165</v>
      </c>
      <c r="B18" s="44" t="s">
        <v>100</v>
      </c>
      <c r="C18" s="39">
        <v>3330</v>
      </c>
      <c r="D18" s="40">
        <v>42720</v>
      </c>
      <c r="E18" s="37" t="s">
        <v>131</v>
      </c>
      <c r="F18" s="37" t="s">
        <v>231</v>
      </c>
      <c r="G18" s="45">
        <v>51</v>
      </c>
      <c r="H18" s="45">
        <v>51</v>
      </c>
      <c r="I18" s="33">
        <v>800.13</v>
      </c>
      <c r="J18" s="32">
        <v>18</v>
      </c>
      <c r="K18" s="32">
        <v>12</v>
      </c>
      <c r="L18" s="32">
        <v>6</v>
      </c>
      <c r="M18" s="46">
        <v>646.55999999999995</v>
      </c>
      <c r="N18" s="33">
        <v>425.56</v>
      </c>
      <c r="O18" s="33">
        <v>221</v>
      </c>
      <c r="P18" s="34">
        <f>M18*1.2*36000</f>
        <v>27931392</v>
      </c>
      <c r="Q18" s="41">
        <f>M18*32698</f>
        <v>21141218.879999999</v>
      </c>
      <c r="R18" s="34">
        <f>M18*32698*0.9706662571804</f>
        <v>20521067.802481208</v>
      </c>
      <c r="S18" s="42">
        <f>M18*32698*0.0293337428196*0.5</f>
        <v>310075.53875939595</v>
      </c>
      <c r="T18" s="41">
        <f>M18*32698*0.0293337428196*0.5</f>
        <v>310075.53875939595</v>
      </c>
      <c r="U18" s="41">
        <f>(P18-Q18)*0.5</f>
        <v>3395086.5600000005</v>
      </c>
      <c r="V18" s="41">
        <f>(P18-Q18)*0.5</f>
        <v>3395086.5600000005</v>
      </c>
      <c r="W18" s="34">
        <v>0</v>
      </c>
      <c r="X18" s="24"/>
    </row>
    <row r="21" spans="1:24" s="22" customFormat="1" ht="28.9" customHeight="1" x14ac:dyDescent="0.25">
      <c r="A21" s="35" t="s">
        <v>164</v>
      </c>
      <c r="B21" s="44" t="s">
        <v>200</v>
      </c>
      <c r="C21" s="39">
        <v>3330</v>
      </c>
      <c r="D21" s="40">
        <v>42720</v>
      </c>
      <c r="E21" s="37" t="s">
        <v>58</v>
      </c>
      <c r="F21" s="37" t="s">
        <v>105</v>
      </c>
      <c r="G21" s="45">
        <v>28</v>
      </c>
      <c r="H21" s="45">
        <v>28</v>
      </c>
      <c r="I21" s="33">
        <v>522.62</v>
      </c>
      <c r="J21" s="32">
        <v>14</v>
      </c>
      <c r="K21" s="32">
        <v>13</v>
      </c>
      <c r="L21" s="32">
        <v>1</v>
      </c>
      <c r="M21" s="46">
        <v>522.62</v>
      </c>
      <c r="N21" s="33">
        <v>476.85</v>
      </c>
      <c r="O21" s="33">
        <v>45.77</v>
      </c>
      <c r="P21" s="34">
        <f>M21*1.2*36000</f>
        <v>22577184</v>
      </c>
      <c r="Q21" s="41">
        <f>M21*32698</f>
        <v>17088628.760000002</v>
      </c>
      <c r="R21" s="34">
        <f>M21*32698*0.96147931541903</f>
        <v>16430363.08161475</v>
      </c>
      <c r="S21" s="42">
        <f>M21*32698*0.038520684581*0.5</f>
        <v>329132.83919288259</v>
      </c>
      <c r="T21" s="41">
        <f>M21*32698*0.038520684581*0.5</f>
        <v>329132.83919288259</v>
      </c>
      <c r="U21" s="41">
        <f>(P21-Q21)*0.5</f>
        <v>2744277.6199999992</v>
      </c>
      <c r="V21" s="41">
        <f>(P21-Q21)*0.5</f>
        <v>2744277.6199999992</v>
      </c>
      <c r="W21" s="34">
        <v>0</v>
      </c>
      <c r="X21" s="24"/>
    </row>
    <row r="24" spans="1:24" s="22" customFormat="1" ht="28.9" customHeight="1" x14ac:dyDescent="0.25">
      <c r="A24" s="35" t="s">
        <v>163</v>
      </c>
      <c r="B24" s="44" t="s">
        <v>101</v>
      </c>
      <c r="C24" s="39">
        <v>3330</v>
      </c>
      <c r="D24" s="40">
        <v>42720</v>
      </c>
      <c r="E24" s="37" t="s">
        <v>27</v>
      </c>
      <c r="F24" s="37" t="s">
        <v>58</v>
      </c>
      <c r="G24" s="45">
        <v>19</v>
      </c>
      <c r="H24" s="45">
        <v>19</v>
      </c>
      <c r="I24" s="33">
        <v>474.13</v>
      </c>
      <c r="J24" s="32">
        <v>10</v>
      </c>
      <c r="K24" s="32">
        <v>10</v>
      </c>
      <c r="L24" s="32">
        <v>0</v>
      </c>
      <c r="M24" s="46">
        <v>474.13</v>
      </c>
      <c r="N24" s="33">
        <v>474.18</v>
      </c>
      <c r="O24" s="33">
        <v>0</v>
      </c>
      <c r="P24" s="34">
        <f>M24*1.2*36000</f>
        <v>20482416</v>
      </c>
      <c r="Q24" s="41">
        <f>M24*32698</f>
        <v>15503102.74</v>
      </c>
      <c r="R24" s="34">
        <f>M24*32698*0.963877934403891</f>
        <v>14943098.645882504</v>
      </c>
      <c r="S24" s="42">
        <f>M24*32698*0.036122065596109*0.5</f>
        <v>280002.04705874855</v>
      </c>
      <c r="T24" s="41">
        <f>M24*32698*0.036122065596109*0.5</f>
        <v>280002.04705874855</v>
      </c>
      <c r="U24" s="41">
        <f>(P24-Q24)*0.5</f>
        <v>2489656.63</v>
      </c>
      <c r="V24" s="41">
        <f>(P24-Q24)*0.5</f>
        <v>2489656.63</v>
      </c>
      <c r="W24" s="34">
        <v>0</v>
      </c>
      <c r="X24" s="24"/>
    </row>
    <row r="29" spans="1:24" s="22" customFormat="1" ht="31.15" customHeight="1" x14ac:dyDescent="0.25">
      <c r="A29" s="103"/>
      <c r="B29" s="104"/>
      <c r="C29" s="25"/>
      <c r="D29" s="25"/>
      <c r="E29" s="25"/>
      <c r="F29" s="25"/>
      <c r="G29" s="27"/>
      <c r="H29" s="27"/>
      <c r="I29" s="28"/>
      <c r="J29" s="27"/>
      <c r="K29" s="27"/>
      <c r="L29" s="27"/>
      <c r="M29" s="28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1"/>
    </row>
    <row r="30" spans="1:24" s="22" customFormat="1" ht="28.9" customHeight="1" x14ac:dyDescent="0.25">
      <c r="A30" s="31"/>
      <c r="B30" s="44"/>
      <c r="C30" s="38"/>
      <c r="D30" s="36"/>
      <c r="E30" s="37"/>
      <c r="F30" s="37"/>
      <c r="G30" s="45"/>
      <c r="H30" s="45"/>
      <c r="I30" s="33"/>
      <c r="J30" s="32"/>
      <c r="K30" s="32"/>
      <c r="L30" s="32"/>
      <c r="M30" s="46"/>
      <c r="N30" s="33"/>
      <c r="O30" s="33"/>
      <c r="P30" s="34"/>
      <c r="Q30" s="41"/>
      <c r="R30" s="34"/>
      <c r="S30" s="42"/>
      <c r="T30" s="41"/>
      <c r="U30" s="41"/>
      <c r="V30" s="41"/>
      <c r="W30" s="34"/>
      <c r="X30" s="21"/>
    </row>
    <row r="31" spans="1:24" s="22" customFormat="1" ht="28.9" customHeight="1" x14ac:dyDescent="0.25">
      <c r="A31" s="31"/>
      <c r="B31" s="44"/>
      <c r="C31" s="38"/>
      <c r="D31" s="36"/>
      <c r="E31" s="37"/>
      <c r="F31" s="37"/>
      <c r="G31" s="45"/>
      <c r="H31" s="45"/>
      <c r="I31" s="33"/>
      <c r="J31" s="32"/>
      <c r="K31" s="32"/>
      <c r="L31" s="32"/>
      <c r="M31" s="46"/>
      <c r="N31" s="33"/>
      <c r="O31" s="33"/>
      <c r="P31" s="34"/>
      <c r="Q31" s="41"/>
      <c r="R31" s="34"/>
      <c r="S31" s="42"/>
      <c r="T31" s="41"/>
      <c r="U31" s="41"/>
      <c r="V31" s="41"/>
      <c r="W31" s="34"/>
      <c r="X31" s="21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Моисеева Ксения Дмитриевна</cp:lastModifiedBy>
  <cp:lastPrinted>2019-03-27T13:25:20Z</cp:lastPrinted>
  <dcterms:created xsi:type="dcterms:W3CDTF">2017-07-19T08:16:29Z</dcterms:created>
  <dcterms:modified xsi:type="dcterms:W3CDTF">2019-03-27T13:25:21Z</dcterms:modified>
</cp:coreProperties>
</file>